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\\server\Arquitetura\PROJETOS - 2019\IFC - Salas de aula 974,31 m²\PDF\Documentos complementares\"/>
    </mc:Choice>
  </mc:AlternateContent>
  <xr:revisionPtr revIDLastSave="0" documentId="10_ncr:8100000_{46BE93A5-66D3-498F-9514-F657709913BB}" xr6:coauthVersionLast="34" xr6:coauthVersionMax="34" xr10:uidLastSave="{00000000-0000-0000-0000-000000000000}"/>
  <bookViews>
    <workbookView xWindow="-120" yWindow="-120" windowWidth="25440" windowHeight="15390" xr2:uid="{00000000-000D-0000-FFFF-FFFF00000000}"/>
  </bookViews>
  <sheets>
    <sheet name="Orca- IFC" sheetId="1" r:id="rId1"/>
    <sheet name="Cronograma " sheetId="2" r:id="rId2"/>
  </sheets>
  <definedNames>
    <definedName name="_xlnm.Print_Area" localSheetId="1">'Cronograma '!$A$1:$H$128</definedName>
    <definedName name="_xlnm.Print_Area" localSheetId="0">'Orca- IFC'!$A$1:$L$206</definedName>
    <definedName name="Print_Area_0" localSheetId="1">'Cronograma '!$A$2:$H$48</definedName>
    <definedName name="Print_Area_0" localSheetId="0">'Orca- IFC'!$A$1:$L$197</definedName>
    <definedName name="Print_Titles_0" localSheetId="1">'Cronograma '!$2:$9</definedName>
    <definedName name="Print_Titles_0" localSheetId="0">'Orca- IFC'!$1:$11</definedName>
    <definedName name="_xlnm.Print_Titles" localSheetId="1">'Cronograma '!$2:$9</definedName>
    <definedName name="_xlnm.Print_Titles" localSheetId="0">'Orca- IFC'!$1:$11</definedName>
  </definedNames>
  <calcPr calcId="162913" iterateDelta="1E-4"/>
</workbook>
</file>

<file path=xl/calcChain.xml><?xml version="1.0" encoding="utf-8"?>
<calcChain xmlns="http://schemas.openxmlformats.org/spreadsheetml/2006/main">
  <c r="H38" i="2" l="1"/>
  <c r="B40" i="2"/>
  <c r="B38" i="2"/>
  <c r="B36" i="2"/>
  <c r="B34" i="2"/>
  <c r="B32" i="2"/>
  <c r="B79" i="2" l="1"/>
  <c r="B77" i="2"/>
  <c r="B75" i="2"/>
  <c r="B73" i="2"/>
  <c r="B71" i="2"/>
  <c r="B118" i="2"/>
  <c r="B116" i="2"/>
  <c r="B114" i="2"/>
  <c r="B112" i="2"/>
  <c r="B110" i="2"/>
  <c r="D72" i="2" l="1"/>
  <c r="H71" i="2" s="1"/>
  <c r="H32" i="2"/>
  <c r="C111" i="2"/>
  <c r="D7" i="2"/>
  <c r="D6" i="2"/>
  <c r="D5" i="2"/>
  <c r="B108" i="2"/>
  <c r="B106" i="2"/>
  <c r="B104" i="2"/>
  <c r="B102" i="2"/>
  <c r="B100" i="2"/>
  <c r="B98" i="2"/>
  <c r="B96" i="2"/>
  <c r="B94" i="2"/>
  <c r="B92" i="2"/>
  <c r="B90" i="2"/>
  <c r="B69" i="2"/>
  <c r="B67" i="2"/>
  <c r="B65" i="2"/>
  <c r="B63" i="2"/>
  <c r="B61" i="2"/>
  <c r="B59" i="2"/>
  <c r="B57" i="2"/>
  <c r="B55" i="2"/>
  <c r="B53" i="2"/>
  <c r="B51" i="2"/>
  <c r="B30" i="2"/>
  <c r="B28" i="2"/>
  <c r="B26" i="2"/>
  <c r="B24" i="2"/>
  <c r="B22" i="2"/>
  <c r="B20" i="2"/>
  <c r="B18" i="2"/>
  <c r="B16" i="2"/>
  <c r="B14" i="2"/>
  <c r="B12" i="2"/>
  <c r="H40" i="2" l="1"/>
  <c r="H79" i="2"/>
  <c r="C117" i="2"/>
  <c r="G78" i="2"/>
  <c r="C119" i="2"/>
  <c r="H118" i="2" s="1"/>
  <c r="H116" i="2" l="1"/>
  <c r="H24" i="2" l="1"/>
  <c r="M35" i="1"/>
  <c r="G74" i="2" l="1"/>
  <c r="F74" i="2"/>
  <c r="E74" i="2"/>
  <c r="H34" i="2"/>
  <c r="C113" i="2"/>
  <c r="C109" i="2"/>
  <c r="H30" i="2"/>
  <c r="C107" i="2"/>
  <c r="H28" i="2"/>
  <c r="F68" i="2"/>
  <c r="G68" i="2"/>
  <c r="H67" i="2" s="1"/>
  <c r="F29" i="2"/>
  <c r="G70" i="2"/>
  <c r="H69" i="2" s="1"/>
  <c r="D70" i="2"/>
  <c r="F70" i="2"/>
  <c r="F31" i="2"/>
  <c r="G31" i="2"/>
  <c r="D64" i="2"/>
  <c r="E64" i="2"/>
  <c r="H63" i="2" s="1"/>
  <c r="H102" i="2" s="1"/>
  <c r="G29" i="2"/>
  <c r="D68" i="2"/>
  <c r="H26" i="2"/>
  <c r="H112" i="2" l="1"/>
  <c r="H106" i="2"/>
  <c r="H73" i="2"/>
  <c r="H108" i="2"/>
  <c r="G66" i="2"/>
  <c r="F66" i="2"/>
  <c r="M32" i="1"/>
  <c r="H16" i="2"/>
  <c r="M46" i="1"/>
  <c r="H22" i="2"/>
  <c r="H65" i="2" l="1"/>
  <c r="H104" i="2" s="1"/>
  <c r="D60" i="2"/>
  <c r="H59" i="2" s="1"/>
  <c r="H98" i="2" s="1"/>
  <c r="H20" i="2"/>
  <c r="E19" i="2"/>
  <c r="H18" i="2"/>
  <c r="E17" i="2"/>
  <c r="E43" i="2" s="1"/>
  <c r="F17" i="2"/>
  <c r="F43" i="2" s="1"/>
  <c r="G17" i="2"/>
  <c r="G43" i="2" s="1"/>
  <c r="C58" i="2"/>
  <c r="F62" i="2"/>
  <c r="E62" i="2"/>
  <c r="G62" i="2"/>
  <c r="D58" i="2"/>
  <c r="N46" i="1"/>
  <c r="H36" i="2" l="1"/>
  <c r="H77" i="2" s="1"/>
  <c r="C115" i="2"/>
  <c r="C121" i="2" s="1"/>
  <c r="H61" i="2"/>
  <c r="H100" i="2" s="1"/>
  <c r="H57" i="2"/>
  <c r="D82" i="2"/>
  <c r="D15" i="2"/>
  <c r="D43" i="2" s="1"/>
  <c r="H14" i="2"/>
  <c r="H53" i="2" s="1"/>
  <c r="H92" i="2" s="1"/>
  <c r="G76" i="2"/>
  <c r="G82" i="2" s="1"/>
  <c r="F76" i="2"/>
  <c r="F82" i="2" s="1"/>
  <c r="E76" i="2"/>
  <c r="E82" i="2" s="1"/>
  <c r="H96" i="2"/>
  <c r="C56" i="2"/>
  <c r="N35" i="1"/>
  <c r="N32" i="1"/>
  <c r="C82" i="2" l="1"/>
  <c r="H55" i="2"/>
  <c r="C13" i="2"/>
  <c r="C43" i="2" s="1"/>
  <c r="H12" i="2"/>
  <c r="H75" i="2"/>
  <c r="H114" i="2" s="1"/>
  <c r="H94" i="2"/>
  <c r="XFD13" i="1"/>
  <c r="H120" i="2" l="1"/>
  <c r="H42" i="2"/>
  <c r="H81" i="2"/>
  <c r="F42" i="2"/>
  <c r="C7" i="2"/>
  <c r="C5" i="2"/>
  <c r="C4" i="2"/>
  <c r="C42" i="2" l="1"/>
  <c r="G81" i="2"/>
  <c r="E81" i="2"/>
  <c r="F81" i="2"/>
  <c r="D81" i="2"/>
  <c r="G42" i="2"/>
  <c r="C81" i="2"/>
  <c r="E42" i="2"/>
  <c r="D42" i="2"/>
  <c r="H51" i="2" l="1"/>
  <c r="H90" i="2" l="1"/>
  <c r="H110" i="2"/>
  <c r="C120" i="2" l="1"/>
</calcChain>
</file>

<file path=xl/sharedStrings.xml><?xml version="1.0" encoding="utf-8"?>
<sst xmlns="http://schemas.openxmlformats.org/spreadsheetml/2006/main" count="650" uniqueCount="452">
  <si>
    <t>OBRA:</t>
  </si>
  <si>
    <t>BDI:</t>
  </si>
  <si>
    <t>Área Construída:</t>
  </si>
  <si>
    <t>Local:</t>
  </si>
  <si>
    <t>IFC - Campus Cdia/SC</t>
  </si>
  <si>
    <t>ITEM</t>
  </si>
  <si>
    <t>UNID.</t>
  </si>
  <si>
    <t>MÃO DE OBRA</t>
  </si>
  <si>
    <t>MATERIAL</t>
  </si>
  <si>
    <t>FONTE</t>
  </si>
  <si>
    <t>m²</t>
  </si>
  <si>
    <t>1.2</t>
  </si>
  <si>
    <t>und</t>
  </si>
  <si>
    <t>Total item 1</t>
  </si>
  <si>
    <t>2.1</t>
  </si>
  <si>
    <t>2.2</t>
  </si>
  <si>
    <t>Total item 2</t>
  </si>
  <si>
    <t>3.1</t>
  </si>
  <si>
    <t>Total item 3</t>
  </si>
  <si>
    <t>4.1</t>
  </si>
  <si>
    <t>4.2</t>
  </si>
  <si>
    <t>4.3</t>
  </si>
  <si>
    <t>4.4</t>
  </si>
  <si>
    <t>Total item 4</t>
  </si>
  <si>
    <t>5.2</t>
  </si>
  <si>
    <t>5.3</t>
  </si>
  <si>
    <t>Total item 5</t>
  </si>
  <si>
    <t>6.1</t>
  </si>
  <si>
    <t>6.2</t>
  </si>
  <si>
    <t>6.3</t>
  </si>
  <si>
    <t>6.4</t>
  </si>
  <si>
    <t>6.5</t>
  </si>
  <si>
    <t>Total item 6</t>
  </si>
  <si>
    <t>7.1</t>
  </si>
  <si>
    <t>Total item 7</t>
  </si>
  <si>
    <t>8.1</t>
  </si>
  <si>
    <t>8.2</t>
  </si>
  <si>
    <t>8.3</t>
  </si>
  <si>
    <t>Mercado</t>
  </si>
  <si>
    <t>Total item 10</t>
  </si>
  <si>
    <t>PINTURA</t>
  </si>
  <si>
    <t>TOTAL GERAL</t>
  </si>
  <si>
    <t>Gerson Renato Magarinos</t>
  </si>
  <si>
    <t>Eng. Civil - CREA/SC 025924-0</t>
  </si>
  <si>
    <t>CRONOGRAMA FÍSICO-FINANCEIRO</t>
  </si>
  <si>
    <t>Resp. Técnico:</t>
  </si>
  <si>
    <t>DESCRIÇÃO</t>
  </si>
  <si>
    <t>PERÍODO</t>
  </si>
  <si>
    <t>TOTAL</t>
  </si>
  <si>
    <t>0 - 30 DIAS</t>
  </si>
  <si>
    <t>30 - 60 DIAS</t>
  </si>
  <si>
    <t>60 - 90 DIAS</t>
  </si>
  <si>
    <t>2.3</t>
  </si>
  <si>
    <t>2.4</t>
  </si>
  <si>
    <t>2.5</t>
  </si>
  <si>
    <t>3.4</t>
  </si>
  <si>
    <t>3.5</t>
  </si>
  <si>
    <t>REVESTIMENTOS</t>
  </si>
  <si>
    <t>9.1</t>
  </si>
  <si>
    <t>9.2</t>
  </si>
  <si>
    <t>9.3</t>
  </si>
  <si>
    <t>9.4</t>
  </si>
  <si>
    <t>9.5</t>
  </si>
  <si>
    <t>9.6</t>
  </si>
  <si>
    <t>8.4</t>
  </si>
  <si>
    <t>8.5</t>
  </si>
  <si>
    <t>Total item 9</t>
  </si>
  <si>
    <t>Total item 8</t>
  </si>
  <si>
    <t>10.1</t>
  </si>
  <si>
    <t>10.2</t>
  </si>
  <si>
    <t>10.3</t>
  </si>
  <si>
    <t>10.4</t>
  </si>
  <si>
    <t>10.5</t>
  </si>
  <si>
    <t>10.6</t>
  </si>
  <si>
    <t>m³</t>
  </si>
  <si>
    <t>1.1</t>
  </si>
  <si>
    <t>1.3</t>
  </si>
  <si>
    <t>1.4</t>
  </si>
  <si>
    <t>1.5</t>
  </si>
  <si>
    <t>1.6</t>
  </si>
  <si>
    <t>11.1</t>
  </si>
  <si>
    <t>11.2</t>
  </si>
  <si>
    <t>11.3</t>
  </si>
  <si>
    <t>Total item 11</t>
  </si>
  <si>
    <t>3.2</t>
  </si>
  <si>
    <t>3.3</t>
  </si>
  <si>
    <t>3.6</t>
  </si>
  <si>
    <t>7.2</t>
  </si>
  <si>
    <t>8.6</t>
  </si>
  <si>
    <t>13.1</t>
  </si>
  <si>
    <t>13.2</t>
  </si>
  <si>
    <t>13.3</t>
  </si>
  <si>
    <t>13.4</t>
  </si>
  <si>
    <t>Total item 13</t>
  </si>
  <si>
    <t>12.1</t>
  </si>
  <si>
    <t>12.2</t>
  </si>
  <si>
    <t>12.3</t>
  </si>
  <si>
    <t>Total item 12</t>
  </si>
  <si>
    <t>m</t>
  </si>
  <si>
    <t>ml</t>
  </si>
  <si>
    <t>9.21</t>
  </si>
  <si>
    <t>BLOCOS DE SALAS DE AULA</t>
  </si>
  <si>
    <t>Placa de obra</t>
  </si>
  <si>
    <t>Instalação provisória de energia</t>
  </si>
  <si>
    <t>Barraco de obra</t>
  </si>
  <si>
    <t>Reaterro das fundações</t>
  </si>
  <si>
    <t>Locação da obra</t>
  </si>
  <si>
    <t>unid</t>
  </si>
  <si>
    <t>INFRA ESTRUTURA</t>
  </si>
  <si>
    <t>1.7</t>
  </si>
  <si>
    <t>Escavação pra assentamento das fundações</t>
  </si>
  <si>
    <t>Sapatas de concreto armado</t>
  </si>
  <si>
    <t>Pilares das fundações</t>
  </si>
  <si>
    <t>SUPRA ESTRUTURA</t>
  </si>
  <si>
    <t>3.7</t>
  </si>
  <si>
    <t>3.8</t>
  </si>
  <si>
    <t>3.9</t>
  </si>
  <si>
    <t>3.10</t>
  </si>
  <si>
    <t>3.11</t>
  </si>
  <si>
    <t>3.12</t>
  </si>
  <si>
    <t>Vigas sub solo</t>
  </si>
  <si>
    <t>Pilares sub solo</t>
  </si>
  <si>
    <t>Vigas terreo</t>
  </si>
  <si>
    <t>Vigas platibanda</t>
  </si>
  <si>
    <t>Lages treliçadas 2D terreo incl. Armad. Distribuição e capa concreto</t>
  </si>
  <si>
    <t>Lages pré moldada terreo incl. Armad. Distribuição e capa concreto</t>
  </si>
  <si>
    <t>Alvenaria bloco de concreto e= 20 cm</t>
  </si>
  <si>
    <t>Alvenaria tijolo 6 furos e= 14 cm</t>
  </si>
  <si>
    <t>Parede de gesso acartonado</t>
  </si>
  <si>
    <t>COBERTURA</t>
  </si>
  <si>
    <t>Estrutura de madeira para telhas fibrocimento</t>
  </si>
  <si>
    <t>Cobertura com telhas fibrocimento 6 mm</t>
  </si>
  <si>
    <t>Cumeeiras fibrocimento</t>
  </si>
  <si>
    <t xml:space="preserve">Calhas </t>
  </si>
  <si>
    <t>Algeroz</t>
  </si>
  <si>
    <t>74209/1</t>
  </si>
  <si>
    <t>41598</t>
  </si>
  <si>
    <t>97741</t>
  </si>
  <si>
    <t>93584</t>
  </si>
  <si>
    <t>73859/2</t>
  </si>
  <si>
    <t>89886</t>
  </si>
  <si>
    <t>99059</t>
  </si>
  <si>
    <t>Lastro de concreto magro e=3 cm</t>
  </si>
  <si>
    <t>Composição</t>
  </si>
  <si>
    <t>74141/3</t>
  </si>
  <si>
    <t>74141/1</t>
  </si>
  <si>
    <t>74141/2</t>
  </si>
  <si>
    <t>89978</t>
  </si>
  <si>
    <t>89977</t>
  </si>
  <si>
    <t>93187</t>
  </si>
  <si>
    <t>96358</t>
  </si>
  <si>
    <t>92543</t>
  </si>
  <si>
    <t>73970/1</t>
  </si>
  <si>
    <t>94213</t>
  </si>
  <si>
    <t>94207</t>
  </si>
  <si>
    <t>94223</t>
  </si>
  <si>
    <t>94228</t>
  </si>
  <si>
    <t>94227</t>
  </si>
  <si>
    <t>PAVIMENTAÇÃO</t>
  </si>
  <si>
    <t>Contrapiso argamassa e= 3 cm</t>
  </si>
  <si>
    <t>Piso  ceramico 45x45 - PEI 5 - linha "A"</t>
  </si>
  <si>
    <t>Pavimentação em Paver e- 6 cm</t>
  </si>
  <si>
    <t>Rodapé cerâmico 7 cm</t>
  </si>
  <si>
    <t>Calçada externa - concreto desempenado e= 5 cm</t>
  </si>
  <si>
    <t>87633</t>
  </si>
  <si>
    <t>89171</t>
  </si>
  <si>
    <t>92396</t>
  </si>
  <si>
    <t>88648</t>
  </si>
  <si>
    <t>94990</t>
  </si>
  <si>
    <t>Chapisco - traço 1:3</t>
  </si>
  <si>
    <t>87878</t>
  </si>
  <si>
    <t>Massa única 1:2:8 - sobre chapisco</t>
  </si>
  <si>
    <t>89173</t>
  </si>
  <si>
    <t>Janela de correr duas folhas (230x110) - Aluminio e vidro</t>
  </si>
  <si>
    <t>Janela de correr duas folhas (300x110) - Aluminio e vidro</t>
  </si>
  <si>
    <t>Janela fixa (250x60) - Aluminio e vidro</t>
  </si>
  <si>
    <t>Janela fixa (300x60) - Aluminio e vidro</t>
  </si>
  <si>
    <t>Porta de giro 2 folhas (280x210) - Vidro</t>
  </si>
  <si>
    <t>Porta de giro uma folha (90x210) - Madeira e Vidro</t>
  </si>
  <si>
    <t>Conj.</t>
  </si>
  <si>
    <t>94570</t>
  </si>
  <si>
    <t>85010</t>
  </si>
  <si>
    <t>73838/1</t>
  </si>
  <si>
    <t>90793</t>
  </si>
  <si>
    <t>Condutor 50,0 mm², isolação 1 KV, 90º</t>
  </si>
  <si>
    <t>Condutor 30,0 mm², isolação 1 KV, 90º</t>
  </si>
  <si>
    <t>Condutor 35,0 mm², isolação 1 KV, 90º</t>
  </si>
  <si>
    <t>Condutor 25,0 mm², isolação 1 KV, 90º</t>
  </si>
  <si>
    <t>Condutor 16,0 mm², isolação 1 KV, 90º</t>
  </si>
  <si>
    <t>Condutor 10,0 mm², isolação 1 KV, 90º</t>
  </si>
  <si>
    <t>Eletroduto 50 mm/ 2" PVC rigido</t>
  </si>
  <si>
    <t>Eletroduto 25 mm/ 1" Aço carbono</t>
  </si>
  <si>
    <t>Eletroduto 25 mm/ 1" PVC rigido</t>
  </si>
  <si>
    <t>Eletroduto 20 mm/ 3/4" Aço carbono</t>
  </si>
  <si>
    <t>Eletroduto 16 mm/ 1/2" corrugado</t>
  </si>
  <si>
    <t>Eletroduto 16 mm/ 1/2" aço carbono</t>
  </si>
  <si>
    <t>Eletroduto 16 mm/ 1/2" PVC rigido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</si>
  <si>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</si>
  <si>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</si>
  <si>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</si>
  <si>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</si>
  <si>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</si>
  <si>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</si>
  <si>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</si>
  <si>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</si>
  <si>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</si>
  <si>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</si>
  <si>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</si>
  <si>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</si>
  <si>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</si>
  <si>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</si>
  <si>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</si>
  <si>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</si>
  <si>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</si>
  <si>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</si>
  <si>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</si>
  <si>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</si>
  <si>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</si>
  <si>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</si>
  <si>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</si>
  <si>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</si>
  <si>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9.33</t>
  </si>
  <si>
    <t>Condulete fundido em  liga de aluminio - tipo C - 1/2"</t>
  </si>
  <si>
    <t>Condulete fundido em  liga de aluminio - tipo E - 1/2"</t>
  </si>
  <si>
    <t>Condulete fundido em  liga de aluminio - tipo LL - 1/2"</t>
  </si>
  <si>
    <t>Condulete fundido em  liga de aluminio - tipo RL - 1/2"</t>
  </si>
  <si>
    <t>Condulete fundido em  liga de aluminio - tipo TB - 1/2"</t>
  </si>
  <si>
    <t>Condulete fundido em  liga de aluminio - tipo X - 1/2"</t>
  </si>
  <si>
    <t>Condulete fundido em  liga de aluminio - tipo C - 3/4"</t>
  </si>
  <si>
    <t>Condulete fundido em  liga de aluminio - tipo E - 3/4"</t>
  </si>
  <si>
    <t>Condulete fundido em  liga de aluminio - tipo LL- 3/4"</t>
  </si>
  <si>
    <t>92988</t>
  </si>
  <si>
    <t>92985</t>
  </si>
  <si>
    <t>92986</t>
  </si>
  <si>
    <t>92983</t>
  </si>
  <si>
    <t>92981</t>
  </si>
  <si>
    <t>92979</t>
  </si>
  <si>
    <t>91926</t>
  </si>
  <si>
    <t>92924</t>
  </si>
  <si>
    <t>93008</t>
  </si>
  <si>
    <t>95758</t>
  </si>
  <si>
    <t>91864</t>
  </si>
  <si>
    <t>95745</t>
  </si>
  <si>
    <t>91833</t>
  </si>
  <si>
    <t>91862</t>
  </si>
  <si>
    <t>95778</t>
  </si>
  <si>
    <t>95779</t>
  </si>
  <si>
    <t>95787</t>
  </si>
  <si>
    <t>95807</t>
  </si>
  <si>
    <t>95813</t>
  </si>
  <si>
    <t>95816</t>
  </si>
  <si>
    <t>95781</t>
  </si>
  <si>
    <t>95782</t>
  </si>
  <si>
    <t>95808</t>
  </si>
  <si>
    <t>Ponto de tomada - tudo incluso</t>
  </si>
  <si>
    <t>93143</t>
  </si>
  <si>
    <t>Ponto tomada Ar condcionado</t>
  </si>
  <si>
    <t>Ponto iluminação</t>
  </si>
  <si>
    <t>93114</t>
  </si>
  <si>
    <t>93128</t>
  </si>
  <si>
    <t>Rele fotoeletrico</t>
  </si>
  <si>
    <t>83399</t>
  </si>
  <si>
    <t>97586</t>
  </si>
  <si>
    <t>Luminaria fluorecente  2x110 w</t>
  </si>
  <si>
    <t>Luminaria fluorecente  2x32 w</t>
  </si>
  <si>
    <t>73953/9</t>
  </si>
  <si>
    <t>Eletrocalha parafusada galvanizada 100x50 mm, c/ tampa</t>
  </si>
  <si>
    <t>9.41</t>
  </si>
  <si>
    <t>9.42</t>
  </si>
  <si>
    <t>Quadro de distribuição bem. Barram. f/n/t 60A p/12 disjuntores</t>
  </si>
  <si>
    <t>74131/4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</si>
  <si>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</si>
  <si>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</si>
  <si>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</si>
  <si>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</si>
  <si>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</si>
  <si>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</si>
  <si>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</si>
  <si>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</si>
  <si>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</si>
  <si>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Swith 48 portas</t>
  </si>
  <si>
    <t>Swith 24 portas</t>
  </si>
  <si>
    <t>Patch panels 24 pares p/RJ45</t>
  </si>
  <si>
    <t>Patch panels 24 pares p/RJ11</t>
  </si>
  <si>
    <t>Central monitoramento de CFTV</t>
  </si>
  <si>
    <t>Caixa de passagem metalica de embutir</t>
  </si>
  <si>
    <t>Tomada dupla c/ conector Rj45/Rj11</t>
  </si>
  <si>
    <t>Cabo multilanRJ45</t>
  </si>
  <si>
    <t>Cabo CCI - 02 pares</t>
  </si>
  <si>
    <t>Cabo CCI - 20 pares</t>
  </si>
  <si>
    <t>Eletrocalha 100x50</t>
  </si>
  <si>
    <t>Eletroduto de aço carbono 3/4"</t>
  </si>
  <si>
    <t>11250</t>
  </si>
  <si>
    <t>98307</t>
  </si>
  <si>
    <t>98302</t>
  </si>
  <si>
    <t>98281</t>
  </si>
  <si>
    <t>98401</t>
  </si>
  <si>
    <r>
      <t xml:space="preserve">Tubo PVC </t>
    </r>
    <r>
      <rPr>
        <sz val="10"/>
        <rFont val="Bookman Old Style"/>
        <family val="1"/>
      </rPr>
      <t>Ø</t>
    </r>
    <r>
      <rPr>
        <sz val="10"/>
        <rFont val="Bookman Old Style"/>
        <family val="1"/>
        <charset val="1"/>
      </rPr>
      <t xml:space="preserve"> 150 mm</t>
    </r>
  </si>
  <si>
    <r>
      <t xml:space="preserve">Tubo PVC </t>
    </r>
    <r>
      <rPr>
        <sz val="10"/>
        <rFont val="Bookman Old Style"/>
        <family val="1"/>
      </rPr>
      <t>Ø</t>
    </r>
    <r>
      <rPr>
        <sz val="10"/>
        <rFont val="Bookman Old Style"/>
        <family val="1"/>
        <charset val="1"/>
      </rPr>
      <t xml:space="preserve"> 100 mm</t>
    </r>
  </si>
  <si>
    <t>91795</t>
  </si>
  <si>
    <t>91796</t>
  </si>
  <si>
    <t>97888</t>
  </si>
  <si>
    <t>Sinalização de emergencia</t>
  </si>
  <si>
    <t>Iluminação de emergencia</t>
  </si>
  <si>
    <t>Extintor pó quimico seco 4 Kg</t>
  </si>
  <si>
    <t>Hidrante de parede e abrigo de mangueira</t>
  </si>
  <si>
    <t>Rede para hidrante ferro galvanizado d=63 mm</t>
  </si>
  <si>
    <t>37558</t>
  </si>
  <si>
    <t>38774</t>
  </si>
  <si>
    <t>10888</t>
  </si>
  <si>
    <t>72283</t>
  </si>
  <si>
    <t>92367</t>
  </si>
  <si>
    <t>Cabo de Cobre Nu 35mm² – 7 Fios x Ø 2,50 mm (NBR6524)</t>
  </si>
  <si>
    <t>Cabo de Cobre Nu 50mm² – 7 Fios x Ø 3,00 mm (NBR6524)</t>
  </si>
  <si>
    <t>Caixa de Inspeção em Poliamida 150x110x70mm Bocal Ø 2″</t>
  </si>
  <si>
    <r>
      <t xml:space="preserve">Caixa de inspeção </t>
    </r>
    <r>
      <rPr>
        <sz val="10"/>
        <rFont val="Calibri"/>
        <family val="2"/>
      </rPr>
      <t>Ø</t>
    </r>
    <r>
      <rPr>
        <sz val="10"/>
        <rFont val="Bookman Old Style"/>
        <family val="1"/>
        <charset val="1"/>
      </rPr>
      <t xml:space="preserve"> 300mm concreto</t>
    </r>
  </si>
  <si>
    <t>Eletroduto PVC Rígido Ø 2″ (DN 60)</t>
  </si>
  <si>
    <t>96973</t>
  </si>
  <si>
    <t>96974</t>
  </si>
  <si>
    <t>89491</t>
  </si>
  <si>
    <t>74166/1</t>
  </si>
  <si>
    <t>Haste de aterramento</t>
  </si>
  <si>
    <t>Tinta oleo sobre madeira</t>
  </si>
  <si>
    <t>Impermeabilização com pintura asfaltica - 2 demão</t>
  </si>
  <si>
    <t>98557</t>
  </si>
  <si>
    <t>88411</t>
  </si>
  <si>
    <t>88489</t>
  </si>
  <si>
    <t>95626</t>
  </si>
  <si>
    <t>84659</t>
  </si>
  <si>
    <t>14.1</t>
  </si>
  <si>
    <t>Aterro mecânico com compactação</t>
  </si>
  <si>
    <t>Limpeza geral da obra</t>
  </si>
  <si>
    <t>94315</t>
  </si>
  <si>
    <t>99803</t>
  </si>
  <si>
    <t>90 - 120 DIAS</t>
  </si>
  <si>
    <t>120 - 150 DIAS</t>
  </si>
  <si>
    <t>150 - 180 DIAS</t>
  </si>
  <si>
    <t>180 - 210 DIAS</t>
  </si>
  <si>
    <t>210 - 240 DIAS</t>
  </si>
  <si>
    <t>240 - 270 DIAS</t>
  </si>
  <si>
    <t>270 - 300 DIAS</t>
  </si>
  <si>
    <t>300 - 330 DIAS</t>
  </si>
  <si>
    <t>330 - 360 DIAS</t>
  </si>
  <si>
    <t>360 - 390 DIAS</t>
  </si>
  <si>
    <t>390 - 420 DIAS</t>
  </si>
  <si>
    <t>420 - 450 DIAS</t>
  </si>
  <si>
    <t>962,08 m²</t>
  </si>
  <si>
    <t xml:space="preserve">DESCRIÇÃO </t>
  </si>
  <si>
    <t>QUANT. ESTIMADO</t>
  </si>
  <si>
    <t>Custo Unit.</t>
  </si>
  <si>
    <t>Custo Total</t>
  </si>
  <si>
    <t>TOTAL S/BDI</t>
  </si>
  <si>
    <t>SERVIÇOS PRELIMINARES</t>
  </si>
  <si>
    <t>ALVENARIAS</t>
  </si>
  <si>
    <t>ESQUADRIAS</t>
  </si>
  <si>
    <t>INSTALAÇÕES DE LOGICA/TELEFONE/CFTV</t>
  </si>
  <si>
    <t>INSTALAÇÕES DE COMBATE Á INCENDIO</t>
  </si>
  <si>
    <t>SERVIÇOS COMPLEMENTARES</t>
  </si>
  <si>
    <t>Pilares terreo</t>
  </si>
  <si>
    <t>Vigas forro</t>
  </si>
  <si>
    <t>Pilares platibanda</t>
  </si>
  <si>
    <t>Lages treliçadas 2D terreo incl. armad. distribuição e capa concreto</t>
  </si>
  <si>
    <t>5.1</t>
  </si>
  <si>
    <t>5.4</t>
  </si>
  <si>
    <t>5.5</t>
  </si>
  <si>
    <t>5.6</t>
  </si>
  <si>
    <t>5.7</t>
  </si>
  <si>
    <t>INSTALAÇÕES PLUVIAIS</t>
  </si>
  <si>
    <t>INSTALAÇÕES ELETRICAS</t>
  </si>
  <si>
    <t>Central telefonica 4 troncos e 40 ramais</t>
  </si>
  <si>
    <t>Placa indicação rota de fuga</t>
  </si>
  <si>
    <t>Conector medição 2 parafusos – p/cabos de cobre 16-50mm²</t>
  </si>
  <si>
    <t>Conector cabo-haste em bronze natural P/ 2 cabos de cobre 16-70mm² c/grampo U e porcas em aço GF</t>
  </si>
  <si>
    <t>13.5</t>
  </si>
  <si>
    <t>14.2</t>
  </si>
  <si>
    <t>Total item 14</t>
  </si>
  <si>
    <t>BLOCO DE SALAS DE AULA</t>
  </si>
  <si>
    <t>13.6</t>
  </si>
  <si>
    <t>Tinta oleo sobre estrutura de aço</t>
  </si>
  <si>
    <t>Condutor  - 2,5 mm², isolação 750V, 70º</t>
  </si>
  <si>
    <t>Condutor  - 2,5 mm², isolação 1 KV, 90º</t>
  </si>
  <si>
    <t>Condutor  - 1,5 mm², isolação 750V, 70º</t>
  </si>
  <si>
    <t>Disjuntor termomagnético tripolar , curva C 32 A</t>
  </si>
  <si>
    <t>Disjuntor termomagnético tripolar , curva C 20 A</t>
  </si>
  <si>
    <t>Disjuntor termomagnético tripolar , curva C 100 A</t>
  </si>
  <si>
    <t>Disjuntor termomagnético unipolar , curva C 10 A</t>
  </si>
  <si>
    <t>Disjuntor termomagnético unipolar , curva C 13 A</t>
  </si>
  <si>
    <t>Disjuntor termomagnético unipolar , curva C 16 A</t>
  </si>
  <si>
    <t>Interruptor diferencial residual 30,mA , 125 A</t>
  </si>
  <si>
    <t>Interruptor diferencial residual 30,mA , 25 A</t>
  </si>
  <si>
    <t>Interruptor diferencial residual 30,mA , 40 A</t>
  </si>
  <si>
    <t>Caixa de passagem em alvenaria</t>
  </si>
  <si>
    <t>Vergas e contra-vergas 14x14 cm - armada</t>
  </si>
  <si>
    <t>Selador acrílico para alvenaria</t>
  </si>
  <si>
    <t>Tinta acrílica ambienta interno</t>
  </si>
  <si>
    <t>Tinta acrílica para fachada</t>
  </si>
  <si>
    <t>Instalação provisória de água</t>
  </si>
  <si>
    <t>Limpeza do terreno</t>
  </si>
  <si>
    <t>Escavação mecânica para nivelamento do terreno</t>
  </si>
  <si>
    <t>Estrutura metálica para cobertura do hall de acesso</t>
  </si>
  <si>
    <t>Cobertura com telhas metálicas</t>
  </si>
  <si>
    <t>5.8</t>
  </si>
  <si>
    <t xml:space="preserve">Impermeabilização com manta asfalatica </t>
  </si>
  <si>
    <t>5.9</t>
  </si>
  <si>
    <t>98547</t>
  </si>
  <si>
    <t>Pingadeiras em concreto sobre platibanda larg=28 cm</t>
  </si>
  <si>
    <t>95954</t>
  </si>
  <si>
    <t>Soleira em granito cinza larg=20 cm</t>
  </si>
  <si>
    <t>98689</t>
  </si>
  <si>
    <t>CLIMATIZAÇÂO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</si>
  <si>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</si>
  <si>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</si>
  <si>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</si>
  <si>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</si>
  <si>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</si>
  <si>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</si>
  <si>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</si>
  <si>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</si>
  <si>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</si>
  <si>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</si>
  <si>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14.3</t>
  </si>
  <si>
    <t>14.4</t>
  </si>
  <si>
    <t>14.5</t>
  </si>
  <si>
    <t>14.6</t>
  </si>
  <si>
    <t>15.1</t>
  </si>
  <si>
    <t>15.2</t>
  </si>
  <si>
    <t>Total item 15</t>
  </si>
  <si>
    <t>Tubo de cobre 3/8" com isolamento</t>
  </si>
  <si>
    <t>97332</t>
  </si>
  <si>
    <t>Tubo de cobre 5/8" com isolamento</t>
  </si>
  <si>
    <t>97334</t>
  </si>
  <si>
    <t>Tubo PVC soldavel 3/4"</t>
  </si>
  <si>
    <t>89255</t>
  </si>
  <si>
    <t>11.4</t>
  </si>
  <si>
    <t>Condicionadpr de Ar- sistema Split - 12.000 BTUs/h</t>
  </si>
  <si>
    <t>Condicionadpr de Ar- sistema Split - 18.000 BTUs/h</t>
  </si>
  <si>
    <t>Condicionadpr de Ar- sistema Split - 7.000 BTUs/h - Instalado</t>
  </si>
  <si>
    <t>TOTAL  C/BDI (23,89%)</t>
  </si>
  <si>
    <t>9.32</t>
  </si>
  <si>
    <t>9.34</t>
  </si>
  <si>
    <t>9.35</t>
  </si>
  <si>
    <t>9.36</t>
  </si>
  <si>
    <t>9.37</t>
  </si>
  <si>
    <t>9.38</t>
  </si>
  <si>
    <t>9.39</t>
  </si>
  <si>
    <t>9.40</t>
  </si>
  <si>
    <t>Concórdia SC, setembro/2019.</t>
  </si>
  <si>
    <t>93671</t>
  </si>
  <si>
    <t>93669</t>
  </si>
  <si>
    <t>93653</t>
  </si>
  <si>
    <t>93654</t>
  </si>
  <si>
    <t>2391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</si>
</sst>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 &quot;#,##0.00"/>
    <numFmt numFmtId="165" formatCode="000000"/>
    <numFmt numFmtId="166" formatCode="00"/>
    <numFmt numFmtId="167" formatCode="#,##0.00_);\(#,##0.00\)"/>
  </numFmts>
  <fonts count="26" x14ac:knownFonts="1">
    <font>
      <sz val="11"/>
      <color rgb="FF000000"/>
      <name val="Calibri"/>
      <family val="2"/>
      <charset val="1"/>
    </font>
    <font>
      <sz val="11"/>
      <color rgb="FF000000"/>
      <name val="Bookman Old Style"/>
      <family val="1"/>
      <charset val="1"/>
    </font>
    <font>
      <b/>
      <u/>
      <sz val="13.5"/>
      <name val="Bookman Old Style"/>
      <family val="1"/>
      <charset val="1"/>
    </font>
    <font>
      <sz val="10"/>
      <name val="Bookman Old Style"/>
      <family val="1"/>
      <charset val="1"/>
    </font>
    <font>
      <b/>
      <sz val="10"/>
      <name val="Bookman Old Style"/>
      <family val="1"/>
      <charset val="1"/>
    </font>
    <font>
      <u/>
      <sz val="9.5"/>
      <color rgb="FF0000FF"/>
      <name val="MS Sans Serif"/>
      <family val="2"/>
      <charset val="1"/>
    </font>
    <font>
      <b/>
      <sz val="11"/>
      <color rgb="FF000000"/>
      <name val="Bookman Old Style"/>
      <family val="1"/>
      <charset val="1"/>
    </font>
    <font>
      <b/>
      <sz val="10"/>
      <color rgb="FF000000"/>
      <name val="Bookman Old Style"/>
      <family val="1"/>
      <charset val="1"/>
    </font>
    <font>
      <sz val="10"/>
      <color rgb="FF000000"/>
      <name val="Bookman Old Style"/>
      <family val="1"/>
      <charset val="1"/>
    </font>
    <font>
      <sz val="11"/>
      <name val="Bookman Old Style"/>
      <family val="1"/>
      <charset val="1"/>
    </font>
    <font>
      <sz val="10"/>
      <name val="Arial"/>
      <family val="2"/>
      <charset val="1"/>
    </font>
    <font>
      <sz val="12"/>
      <name val="Bookman Old Style"/>
      <family val="1"/>
      <charset val="1"/>
    </font>
    <font>
      <b/>
      <u/>
      <sz val="14"/>
      <name val="Bookman Old Style"/>
      <family val="1"/>
      <charset val="1"/>
    </font>
    <font>
      <b/>
      <sz val="12"/>
      <name val="Bookman Old Style"/>
      <family val="1"/>
      <charset val="1"/>
    </font>
    <font>
      <b/>
      <u/>
      <sz val="18"/>
      <name val="Bookman Old Style"/>
      <family val="1"/>
      <charset val="1"/>
    </font>
    <font>
      <sz val="14"/>
      <name val="Bookman Old Style"/>
      <family val="1"/>
      <charset val="1"/>
    </font>
    <font>
      <sz val="11"/>
      <color rgb="FF000000"/>
      <name val="Calibri"/>
      <family val="2"/>
      <charset val="1"/>
    </font>
    <font>
      <u/>
      <sz val="9"/>
      <color rgb="FF0000FF"/>
      <name val="MS Sans Serif"/>
      <family val="2"/>
      <charset val="1"/>
    </font>
    <font>
      <b/>
      <sz val="10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0"/>
      <name val="Calibri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2F2F2"/>
      </patternFill>
    </fill>
    <fill>
      <patternFill patternType="solid">
        <fgColor rgb="FFFFFFCC"/>
        <bgColor rgb="FF00808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6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</borders>
  <cellStyleXfs count="4">
    <xf numFmtId="0" fontId="0" fillId="0" borderId="0"/>
    <xf numFmtId="9" fontId="16" fillId="0" borderId="0" applyBorder="0" applyProtection="0"/>
    <xf numFmtId="0" fontId="5" fillId="0" borderId="0" applyBorder="0" applyProtection="0"/>
    <xf numFmtId="0" fontId="10" fillId="0" borderId="0" applyProtection="0"/>
  </cellStyleXfs>
  <cellXfs count="18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10" fontId="3" fillId="0" borderId="0" xfId="0" applyNumberFormat="1" applyFont="1" applyAlignment="1">
      <alignment horizontal="left"/>
    </xf>
    <xf numFmtId="0" fontId="4" fillId="0" borderId="0" xfId="0" applyFont="1" applyAlignment="1"/>
    <xf numFmtId="0" fontId="0" fillId="0" borderId="0" xfId="0" applyFont="1"/>
    <xf numFmtId="2" fontId="6" fillId="3" borderId="0" xfId="0" applyNumberFormat="1" applyFont="1" applyFill="1" applyBorder="1" applyAlignment="1">
      <alignment vertical="center" wrapText="1"/>
    </xf>
    <xf numFmtId="4" fontId="6" fillId="3" borderId="0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1" fillId="3" borderId="0" xfId="0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/>
    <xf numFmtId="0" fontId="3" fillId="3" borderId="1" xfId="0" applyFont="1" applyFill="1" applyBorder="1" applyAlignment="1">
      <alignment vertical="center" wrapText="1"/>
    </xf>
    <xf numFmtId="0" fontId="11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center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0" fontId="9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wrapText="1"/>
    </xf>
    <xf numFmtId="0" fontId="11" fillId="0" borderId="0" xfId="3" applyFont="1" applyBorder="1" applyAlignment="1">
      <alignment vertical="top" wrapText="1"/>
    </xf>
    <xf numFmtId="10" fontId="11" fillId="0" borderId="0" xfId="3" applyNumberFormat="1" applyFont="1" applyBorder="1" applyAlignment="1">
      <alignment vertical="top" wrapText="1"/>
    </xf>
    <xf numFmtId="10" fontId="11" fillId="0" borderId="0" xfId="3" applyNumberFormat="1" applyFont="1" applyBorder="1" applyAlignment="1">
      <alignment vertical="center" wrapText="1"/>
    </xf>
    <xf numFmtId="0" fontId="17" fillId="0" borderId="0" xfId="2" applyFont="1" applyBorder="1" applyAlignment="1" applyProtection="1"/>
    <xf numFmtId="0" fontId="0" fillId="0" borderId="0" xfId="0" applyFill="1"/>
    <xf numFmtId="0" fontId="3" fillId="0" borderId="0" xfId="0" applyFont="1" applyFill="1"/>
    <xf numFmtId="0" fontId="19" fillId="0" borderId="0" xfId="0" applyFont="1" applyBorder="1" applyAlignment="1" applyProtection="1"/>
    <xf numFmtId="0" fontId="8" fillId="7" borderId="0" xfId="0" applyFont="1" applyFill="1" applyBorder="1" applyAlignment="1">
      <alignment horizontal="center" vertical="center"/>
    </xf>
    <xf numFmtId="4" fontId="1" fillId="7" borderId="0" xfId="0" applyNumberFormat="1" applyFont="1" applyFill="1" applyBorder="1"/>
    <xf numFmtId="0" fontId="0" fillId="7" borderId="0" xfId="0" applyFont="1" applyFill="1"/>
    <xf numFmtId="0" fontId="0" fillId="7" borderId="0" xfId="0" applyFill="1"/>
    <xf numFmtId="0" fontId="1" fillId="7" borderId="0" xfId="0" applyFont="1" applyFill="1" applyBorder="1"/>
    <xf numFmtId="4" fontId="9" fillId="7" borderId="0" xfId="0" applyNumberFormat="1" applyFont="1" applyFill="1" applyBorder="1" applyAlignment="1">
      <alignment wrapText="1"/>
    </xf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right" vertical="center"/>
    </xf>
    <xf numFmtId="49" fontId="8" fillId="8" borderId="1" xfId="0" applyNumberFormat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horizontal="right" vertical="center"/>
    </xf>
    <xf numFmtId="4" fontId="1" fillId="8" borderId="0" xfId="0" applyNumberFormat="1" applyFont="1" applyFill="1" applyBorder="1"/>
    <xf numFmtId="0" fontId="0" fillId="8" borderId="0" xfId="0" applyFont="1" applyFill="1"/>
    <xf numFmtId="0" fontId="0" fillId="8" borderId="0" xfId="0" applyFill="1"/>
    <xf numFmtId="0" fontId="1" fillId="8" borderId="0" xfId="0" applyFont="1" applyFill="1" applyBorder="1"/>
    <xf numFmtId="0" fontId="8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/>
    </xf>
    <xf numFmtId="0" fontId="8" fillId="8" borderId="0" xfId="0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9" fillId="8" borderId="0" xfId="0" applyFont="1" applyFill="1" applyBorder="1"/>
    <xf numFmtId="0" fontId="4" fillId="8" borderId="3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" fontId="3" fillId="8" borderId="0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right" vertical="center"/>
    </xf>
    <xf numFmtId="0" fontId="7" fillId="8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" fontId="3" fillId="7" borderId="0" xfId="0" applyNumberFormat="1" applyFont="1" applyFill="1" applyBorder="1" applyAlignment="1">
      <alignment horizontal="right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right" vertical="center"/>
    </xf>
    <xf numFmtId="49" fontId="3" fillId="8" borderId="1" xfId="0" applyNumberFormat="1" applyFon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 wrapText="1"/>
    </xf>
    <xf numFmtId="0" fontId="20" fillId="8" borderId="3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wrapText="1"/>
    </xf>
    <xf numFmtId="0" fontId="0" fillId="0" borderId="0" xfId="0" applyFont="1" applyFill="1"/>
    <xf numFmtId="0" fontId="1" fillId="0" borderId="0" xfId="0" applyFont="1" applyFill="1" applyBorder="1"/>
    <xf numFmtId="0" fontId="3" fillId="7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center" vertical="center"/>
    </xf>
    <xf numFmtId="4" fontId="6" fillId="7" borderId="0" xfId="0" applyNumberFormat="1" applyFont="1" applyFill="1" applyBorder="1"/>
    <xf numFmtId="0" fontId="23" fillId="7" borderId="0" xfId="0" applyFont="1" applyFill="1"/>
    <xf numFmtId="0" fontId="6" fillId="7" borderId="0" xfId="0" applyFont="1" applyFill="1" applyBorder="1"/>
    <xf numFmtId="4" fontId="0" fillId="8" borderId="0" xfId="0" applyNumberFormat="1" applyFill="1"/>
    <xf numFmtId="4" fontId="7" fillId="5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9" borderId="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10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Border="1" applyAlignment="1" applyProtection="1">
      <alignment horizontal="left"/>
    </xf>
    <xf numFmtId="0" fontId="4" fillId="0" borderId="0" xfId="3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0" fontId="3" fillId="6" borderId="1" xfId="1" applyNumberFormat="1" applyFont="1" applyFill="1" applyBorder="1" applyAlignment="1" applyProtection="1">
      <alignment horizontal="center" wrapText="1"/>
    </xf>
    <xf numFmtId="0" fontId="3" fillId="0" borderId="0" xfId="3" applyFont="1" applyBorder="1" applyAlignment="1">
      <alignment wrapText="1"/>
    </xf>
    <xf numFmtId="167" fontId="3" fillId="0" borderId="1" xfId="3" applyNumberFormat="1" applyFont="1" applyBorder="1" applyAlignment="1">
      <alignment horizontal="center" vertical="top" wrapText="1"/>
    </xf>
    <xf numFmtId="10" fontId="3" fillId="0" borderId="0" xfId="1" applyNumberFormat="1" applyFont="1" applyBorder="1" applyAlignment="1" applyProtection="1">
      <alignment horizontal="center" wrapText="1"/>
    </xf>
    <xf numFmtId="0" fontId="3" fillId="0" borderId="0" xfId="3" applyFont="1" applyBorder="1" applyAlignment="1">
      <alignment vertical="top" wrapText="1"/>
    </xf>
    <xf numFmtId="167" fontId="3" fillId="0" borderId="6" xfId="3" applyNumberFormat="1" applyFont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10" fontId="3" fillId="2" borderId="1" xfId="1" applyNumberFormat="1" applyFont="1" applyFill="1" applyBorder="1" applyAlignment="1" applyProtection="1">
      <alignment horizontal="center" wrapText="1"/>
    </xf>
    <xf numFmtId="0" fontId="3" fillId="0" borderId="0" xfId="3" applyFont="1" applyBorder="1" applyAlignment="1">
      <alignment vertical="center" wrapText="1"/>
    </xf>
    <xf numFmtId="167" fontId="4" fillId="2" borderId="1" xfId="3" applyNumberFormat="1" applyFont="1" applyFill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left" vertical="center" wrapText="1"/>
    </xf>
    <xf numFmtId="49" fontId="3" fillId="0" borderId="0" xfId="3" applyNumberFormat="1" applyFont="1" applyBorder="1" applyAlignment="1">
      <alignment vertical="center" wrapText="1"/>
    </xf>
    <xf numFmtId="0" fontId="3" fillId="0" borderId="0" xfId="3" applyFont="1" applyBorder="1" applyAlignment="1">
      <alignment horizontal="center" vertical="center" wrapText="1"/>
    </xf>
    <xf numFmtId="49" fontId="21" fillId="0" borderId="0" xfId="0" applyNumberFormat="1" applyFont="1"/>
    <xf numFmtId="10" fontId="24" fillId="0" borderId="0" xfId="0" applyNumberFormat="1" applyFont="1"/>
    <xf numFmtId="4" fontId="24" fillId="0" borderId="0" xfId="0" applyNumberFormat="1" applyFont="1"/>
    <xf numFmtId="0" fontId="3" fillId="0" borderId="0" xfId="3" applyFont="1" applyBorder="1" applyAlignment="1">
      <alignment horizontal="left" vertical="center" wrapText="1"/>
    </xf>
    <xf numFmtId="4" fontId="8" fillId="3" borderId="0" xfId="0" applyNumberFormat="1" applyFont="1" applyFill="1" applyBorder="1" applyAlignment="1">
      <alignment vertical="center"/>
    </xf>
    <xf numFmtId="10" fontId="3" fillId="6" borderId="4" xfId="1" applyNumberFormat="1" applyFont="1" applyFill="1" applyBorder="1" applyAlignment="1" applyProtection="1">
      <alignment horizontal="center" wrapText="1"/>
    </xf>
    <xf numFmtId="10" fontId="3" fillId="6" borderId="6" xfId="1" applyNumberFormat="1" applyFont="1" applyFill="1" applyBorder="1" applyAlignment="1" applyProtection="1">
      <alignment horizontal="center" wrapText="1"/>
    </xf>
    <xf numFmtId="10" fontId="3" fillId="0" borderId="0" xfId="1" applyNumberFormat="1" applyFont="1" applyFill="1" applyBorder="1" applyAlignment="1" applyProtection="1">
      <alignment horizontal="center" wrapText="1"/>
    </xf>
    <xf numFmtId="167" fontId="3" fillId="0" borderId="0" xfId="3" applyNumberFormat="1" applyFont="1" applyBorder="1" applyAlignment="1">
      <alignment horizontal="center" vertical="top" wrapText="1"/>
    </xf>
    <xf numFmtId="4" fontId="3" fillId="0" borderId="0" xfId="3" applyNumberFormat="1" applyFont="1" applyBorder="1" applyAlignment="1">
      <alignment horizontal="center" vertical="center" wrapText="1"/>
    </xf>
    <xf numFmtId="167" fontId="3" fillId="0" borderId="8" xfId="3" applyNumberFormat="1" applyFont="1" applyBorder="1" applyAlignment="1">
      <alignment horizontal="center" vertical="top" wrapText="1"/>
    </xf>
    <xf numFmtId="167" fontId="3" fillId="0" borderId="9" xfId="3" applyNumberFormat="1" applyFont="1" applyBorder="1" applyAlignment="1">
      <alignment horizontal="center" vertical="top" wrapText="1"/>
    </xf>
    <xf numFmtId="167" fontId="3" fillId="0" borderId="10" xfId="3" applyNumberFormat="1" applyFont="1" applyBorder="1" applyAlignment="1">
      <alignment horizontal="center" vertical="top" wrapText="1"/>
    </xf>
    <xf numFmtId="167" fontId="3" fillId="0" borderId="11" xfId="3" applyNumberFormat="1" applyFont="1" applyBorder="1" applyAlignment="1">
      <alignment horizontal="center" vertical="top" wrapText="1"/>
    </xf>
    <xf numFmtId="10" fontId="3" fillId="0" borderId="11" xfId="1" applyNumberFormat="1" applyFont="1" applyBorder="1" applyAlignment="1" applyProtection="1">
      <alignment horizontal="center" wrapText="1"/>
    </xf>
    <xf numFmtId="167" fontId="3" fillId="0" borderId="9" xfId="3" applyNumberFormat="1" applyFont="1" applyBorder="1" applyAlignment="1">
      <alignment horizontal="center" vertical="center" wrapText="1"/>
    </xf>
    <xf numFmtId="167" fontId="3" fillId="0" borderId="10" xfId="3" applyNumberFormat="1" applyFont="1" applyBorder="1" applyAlignment="1">
      <alignment horizontal="center" vertical="center" wrapText="1"/>
    </xf>
    <xf numFmtId="10" fontId="3" fillId="0" borderId="10" xfId="1" applyNumberFormat="1" applyFont="1" applyBorder="1" applyAlignment="1" applyProtection="1">
      <alignment horizontal="center" wrapText="1"/>
    </xf>
    <xf numFmtId="167" fontId="3" fillId="0" borderId="12" xfId="3" applyNumberFormat="1" applyFont="1" applyBorder="1" applyAlignment="1">
      <alignment horizontal="center" vertical="top" wrapText="1"/>
    </xf>
    <xf numFmtId="10" fontId="3" fillId="0" borderId="9" xfId="1" applyNumberFormat="1" applyFont="1" applyBorder="1" applyAlignment="1" applyProtection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0" fillId="0" borderId="5" xfId="0" applyBorder="1"/>
    <xf numFmtId="0" fontId="2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 wrapText="1"/>
    </xf>
    <xf numFmtId="4" fontId="3" fillId="4" borderId="4" xfId="1" applyNumberFormat="1" applyFont="1" applyFill="1" applyBorder="1" applyAlignment="1" applyProtection="1">
      <alignment horizontal="right" vertical="center" wrapText="1"/>
    </xf>
    <xf numFmtId="4" fontId="3" fillId="4" borderId="1" xfId="1" applyNumberFormat="1" applyFont="1" applyFill="1" applyBorder="1" applyAlignment="1" applyProtection="1">
      <alignment horizontal="right" vertical="center" wrapText="1"/>
    </xf>
    <xf numFmtId="4" fontId="3" fillId="6" borderId="1" xfId="1" applyNumberFormat="1" applyFont="1" applyFill="1" applyBorder="1" applyAlignment="1" applyProtection="1">
      <alignment horizontal="right" vertical="center" wrapText="1"/>
    </xf>
    <xf numFmtId="4" fontId="3" fillId="5" borderId="3" xfId="1" applyNumberFormat="1" applyFont="1" applyFill="1" applyBorder="1" applyAlignment="1" applyProtection="1">
      <alignment horizontal="right" vertical="center" wrapText="1"/>
    </xf>
    <xf numFmtId="4" fontId="3" fillId="5" borderId="4" xfId="1" applyNumberFormat="1" applyFont="1" applyFill="1" applyBorder="1" applyAlignment="1" applyProtection="1">
      <alignment horizontal="right" vertical="center" wrapText="1"/>
    </xf>
    <xf numFmtId="164" fontId="4" fillId="2" borderId="2" xfId="3" applyNumberFormat="1" applyFont="1" applyFill="1" applyBorder="1" applyAlignment="1">
      <alignment horizontal="right" vertical="center" wrapText="1"/>
    </xf>
  </cellXfs>
  <cellStyles count="4">
    <cellStyle name="Hiperlink" xfId="2" builtinId="8"/>
    <cellStyle name="Normal" xfId="0" builtinId="0"/>
    <cellStyle name="Porcentagem" xfId="1" builtinId="5"/>
    <cellStyle name="TableStyleLight1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57150</xdr:rowOff>
    </xdr:from>
    <xdr:to>
      <xdr:col>1</xdr:col>
      <xdr:colOff>2238374</xdr:colOff>
      <xdr:row>7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3375" y="285750"/>
          <a:ext cx="2285999" cy="11144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157164</xdr:colOff>
      <xdr:row>2</xdr:row>
      <xdr:rowOff>142875</xdr:rowOff>
    </xdr:from>
    <xdr:to>
      <xdr:col>1</xdr:col>
      <xdr:colOff>1466850</xdr:colOff>
      <xdr:row>8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7164" y="523875"/>
          <a:ext cx="1785936" cy="104775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FFFF"/>
  </sheetPr>
  <dimension ref="A1:XFD206"/>
  <sheetViews>
    <sheetView tabSelected="1" view="pageBreakPreview" zoomScaleNormal="100" zoomScaleSheetLayoutView="100" workbookViewId="0">
      <selection activeCell="B202" sqref="B202"/>
    </sheetView>
  </sheetViews>
  <sheetFormatPr defaultRowHeight="15" x14ac:dyDescent="0.25"/>
  <cols>
    <col min="1" max="1" width="5.7109375" style="1" customWidth="1"/>
    <col min="2" max="2" width="61.7109375" style="2" customWidth="1"/>
    <col min="3" max="3" width="7.28515625" style="1" customWidth="1"/>
    <col min="4" max="4" width="11.85546875" style="3" customWidth="1"/>
    <col min="5" max="5" width="12.140625" style="3" customWidth="1"/>
    <col min="6" max="6" width="11.7109375" style="3" customWidth="1"/>
    <col min="7" max="7" width="12.28515625" style="3" customWidth="1"/>
    <col min="8" max="8" width="0.140625" style="3" customWidth="1"/>
    <col min="9" max="9" width="12.28515625" style="3" customWidth="1"/>
    <col min="10" max="10" width="14" style="4" customWidth="1"/>
    <col min="11" max="11" width="15.28515625" style="3" customWidth="1"/>
    <col min="12" max="12" width="15.28515625" style="4" customWidth="1"/>
    <col min="13" max="13" width="17.28515625" style="2"/>
    <col min="14" max="14" width="20.85546875" style="2" customWidth="1"/>
    <col min="15" max="1024" width="9.140625" style="2"/>
  </cols>
  <sheetData>
    <row r="1" spans="1:1024 16384:16384" s="5" customFormat="1" ht="18" x14ac:dyDescent="0.3">
      <c r="A1" s="158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024 16384:16384" ht="11.25" customHeight="1" x14ac:dyDescent="0.25">
      <c r="A2"/>
      <c r="B2"/>
      <c r="C2"/>
      <c r="D2"/>
      <c r="E2"/>
      <c r="F2"/>
      <c r="G2"/>
      <c r="H2" s="41"/>
      <c r="I2" s="4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 16384:16384" ht="15.75" x14ac:dyDescent="0.3">
      <c r="A3"/>
      <c r="B3"/>
      <c r="C3" s="6" t="s">
        <v>0</v>
      </c>
      <c r="D3" s="5" t="s">
        <v>376</v>
      </c>
      <c r="E3"/>
      <c r="J3" s="7"/>
      <c r="K3" s="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 16384:16384" ht="15.75" x14ac:dyDescent="0.3">
      <c r="A4"/>
      <c r="B4"/>
      <c r="C4" s="6" t="s">
        <v>1</v>
      </c>
      <c r="D4" s="8">
        <v>0.2389</v>
      </c>
      <c r="E4"/>
      <c r="J4" s="7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 16384:16384" ht="15.75" x14ac:dyDescent="0.3">
      <c r="A5"/>
      <c r="B5"/>
      <c r="C5" s="6" t="s">
        <v>2</v>
      </c>
      <c r="D5"/>
      <c r="E5" s="42" t="s">
        <v>346</v>
      </c>
      <c r="J5" s="7"/>
      <c r="K5" s="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 16384:16384" ht="15.75" x14ac:dyDescent="0.3">
      <c r="A6"/>
      <c r="B6"/>
      <c r="C6" s="6" t="s">
        <v>3</v>
      </c>
      <c r="D6" s="5" t="s">
        <v>4</v>
      </c>
      <c r="E6"/>
      <c r="J6" s="7"/>
      <c r="K6" s="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 16384:16384" x14ac:dyDescent="0.25">
      <c r="A7"/>
      <c r="B7"/>
      <c r="C7" s="9" t="s">
        <v>45</v>
      </c>
      <c r="D7"/>
      <c r="E7"/>
      <c r="J7" s="7"/>
      <c r="K7" s="4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 16384:16384" ht="10.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 16384:16384" ht="15" customHeight="1" x14ac:dyDescent="0.25">
      <c r="A9" s="159" t="s">
        <v>5</v>
      </c>
      <c r="B9" s="159" t="s">
        <v>347</v>
      </c>
      <c r="C9" s="159" t="s">
        <v>6</v>
      </c>
      <c r="D9" s="160" t="s">
        <v>348</v>
      </c>
      <c r="E9" s="161" t="s">
        <v>7</v>
      </c>
      <c r="F9" s="162"/>
      <c r="G9" s="161" t="s">
        <v>8</v>
      </c>
      <c r="H9" s="163"/>
      <c r="I9" s="162"/>
      <c r="J9" s="164" t="s">
        <v>9</v>
      </c>
      <c r="K9" s="166" t="s">
        <v>351</v>
      </c>
      <c r="L9" s="164" t="s">
        <v>437</v>
      </c>
      <c r="M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 16384:16384" ht="19.5" customHeight="1" x14ac:dyDescent="0.25">
      <c r="A10" s="159"/>
      <c r="B10" s="159"/>
      <c r="C10" s="159"/>
      <c r="D10" s="160"/>
      <c r="E10" s="84" t="s">
        <v>349</v>
      </c>
      <c r="F10" s="84" t="s">
        <v>350</v>
      </c>
      <c r="G10" s="84" t="s">
        <v>349</v>
      </c>
      <c r="H10" s="84" t="s">
        <v>350</v>
      </c>
      <c r="I10" s="84" t="s">
        <v>350</v>
      </c>
      <c r="J10" s="165"/>
      <c r="K10" s="167"/>
      <c r="L10" s="165"/>
      <c r="M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 16384:16384" ht="11.25" customHeight="1" x14ac:dyDescent="0.25">
      <c r="A11"/>
      <c r="B11"/>
      <c r="C11"/>
      <c r="D11" s="11"/>
      <c r="E11" s="12"/>
      <c r="F11" s="12"/>
      <c r="G11" s="12"/>
      <c r="H11" s="12"/>
      <c r="I11" s="12"/>
      <c r="J11" s="157"/>
      <c r="K11" s="157"/>
      <c r="L11" s="157"/>
      <c r="M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 16384:16384" x14ac:dyDescent="0.25">
      <c r="A12" s="13">
        <v>1</v>
      </c>
      <c r="B12" s="85" t="s">
        <v>352</v>
      </c>
      <c r="C12" s="14"/>
      <c r="D12" s="23"/>
      <c r="E12" s="23"/>
      <c r="F12" s="23"/>
      <c r="G12" s="23"/>
      <c r="H12" s="23"/>
      <c r="I12" s="23"/>
      <c r="J12" s="18"/>
      <c r="K12" s="16"/>
      <c r="L12" s="16"/>
      <c r="M12" s="2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1024 16384:16384" s="58" customFormat="1" ht="15" customHeight="1" x14ac:dyDescent="0.25">
      <c r="A13" s="50" t="s">
        <v>75</v>
      </c>
      <c r="B13" s="51" t="s">
        <v>102</v>
      </c>
      <c r="C13" s="52" t="s">
        <v>10</v>
      </c>
      <c r="D13" s="53">
        <v>3.6</v>
      </c>
      <c r="E13" s="53"/>
      <c r="F13" s="53"/>
      <c r="G13" s="53"/>
      <c r="H13" s="53"/>
      <c r="I13" s="53"/>
      <c r="J13" s="54" t="s">
        <v>135</v>
      </c>
      <c r="K13" s="55"/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MJ13" s="59"/>
      <c r="XFD13" s="104">
        <f>SUM(D13:XFC13)</f>
        <v>3.6</v>
      </c>
    </row>
    <row r="14" spans="1:1024 16384:16384" s="58" customFormat="1" ht="15" customHeight="1" x14ac:dyDescent="0.25">
      <c r="A14" s="50" t="s">
        <v>11</v>
      </c>
      <c r="B14" s="51" t="s">
        <v>103</v>
      </c>
      <c r="C14" s="52" t="s">
        <v>107</v>
      </c>
      <c r="D14" s="53">
        <v>1</v>
      </c>
      <c r="E14" s="53"/>
      <c r="F14" s="53"/>
      <c r="G14" s="53"/>
      <c r="H14" s="53"/>
      <c r="I14" s="53"/>
      <c r="J14" s="54" t="s">
        <v>136</v>
      </c>
      <c r="K14" s="55"/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MJ14" s="59"/>
    </row>
    <row r="15" spans="1:1024 16384:16384" s="58" customFormat="1" ht="15" customHeight="1" x14ac:dyDescent="0.25">
      <c r="A15" s="50" t="s">
        <v>76</v>
      </c>
      <c r="B15" s="51" t="s">
        <v>396</v>
      </c>
      <c r="C15" s="52" t="s">
        <v>107</v>
      </c>
      <c r="D15" s="53">
        <v>1</v>
      </c>
      <c r="E15" s="53"/>
      <c r="F15" s="53"/>
      <c r="G15" s="53"/>
      <c r="H15" s="53"/>
      <c r="I15" s="53"/>
      <c r="J15" s="54" t="s">
        <v>137</v>
      </c>
      <c r="K15" s="55"/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MJ15" s="59"/>
    </row>
    <row r="16" spans="1:1024 16384:16384" s="58" customFormat="1" ht="15" customHeight="1" x14ac:dyDescent="0.25">
      <c r="A16" s="50" t="s">
        <v>77</v>
      </c>
      <c r="B16" s="51" t="s">
        <v>104</v>
      </c>
      <c r="C16" s="52" t="s">
        <v>10</v>
      </c>
      <c r="D16" s="53">
        <v>12</v>
      </c>
      <c r="E16" s="53"/>
      <c r="F16" s="53"/>
      <c r="G16" s="53"/>
      <c r="H16" s="53"/>
      <c r="I16" s="53"/>
      <c r="J16" s="54" t="s">
        <v>138</v>
      </c>
      <c r="K16" s="55"/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MJ16" s="59"/>
    </row>
    <row r="17" spans="1:1024" s="58" customFormat="1" ht="15" customHeight="1" x14ac:dyDescent="0.25">
      <c r="A17" s="50" t="s">
        <v>78</v>
      </c>
      <c r="B17" s="51" t="s">
        <v>397</v>
      </c>
      <c r="C17" s="52" t="s">
        <v>10</v>
      </c>
      <c r="D17" s="53">
        <v>1000</v>
      </c>
      <c r="E17" s="53"/>
      <c r="F17" s="53"/>
      <c r="G17" s="53"/>
      <c r="H17" s="53"/>
      <c r="I17" s="53"/>
      <c r="J17" s="54" t="s">
        <v>139</v>
      </c>
      <c r="K17" s="55"/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MJ17" s="59"/>
    </row>
    <row r="18" spans="1:1024" s="58" customFormat="1" ht="15" customHeight="1" x14ac:dyDescent="0.25">
      <c r="A18" s="50" t="s">
        <v>79</v>
      </c>
      <c r="B18" s="51" t="s">
        <v>398</v>
      </c>
      <c r="C18" s="52" t="s">
        <v>74</v>
      </c>
      <c r="D18" s="53">
        <v>1000</v>
      </c>
      <c r="E18" s="53"/>
      <c r="F18" s="53"/>
      <c r="G18" s="53"/>
      <c r="H18" s="53"/>
      <c r="I18" s="53"/>
      <c r="J18" s="54" t="s">
        <v>140</v>
      </c>
      <c r="K18" s="55"/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MJ18" s="59"/>
    </row>
    <row r="19" spans="1:1024" s="58" customFormat="1" ht="15" customHeight="1" x14ac:dyDescent="0.25">
      <c r="A19" s="50" t="s">
        <v>109</v>
      </c>
      <c r="B19" s="51" t="s">
        <v>106</v>
      </c>
      <c r="C19" s="52" t="s">
        <v>10</v>
      </c>
      <c r="D19" s="53">
        <v>962.08</v>
      </c>
      <c r="E19" s="53"/>
      <c r="F19" s="53"/>
      <c r="G19" s="53"/>
      <c r="H19" s="53"/>
      <c r="I19" s="53"/>
      <c r="J19" s="54" t="s">
        <v>141</v>
      </c>
      <c r="K19" s="55"/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MJ19" s="59"/>
    </row>
    <row r="20" spans="1:1024" s="47" customFormat="1" ht="15" customHeight="1" x14ac:dyDescent="0.25">
      <c r="A20" s="44"/>
      <c r="B20" s="156" t="s">
        <v>13</v>
      </c>
      <c r="C20" s="156"/>
      <c r="D20" s="156"/>
      <c r="E20" s="156"/>
      <c r="F20" s="156"/>
      <c r="G20" s="156"/>
      <c r="H20" s="156"/>
      <c r="I20" s="156"/>
      <c r="J20" s="156"/>
      <c r="K20" s="105"/>
      <c r="L20" s="105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MJ20" s="48"/>
    </row>
    <row r="21" spans="1:1024" s="58" customFormat="1" ht="11.25" customHeight="1" x14ac:dyDescent="0.25">
      <c r="A21" s="60"/>
      <c r="B21" s="61"/>
      <c r="C21" s="60"/>
      <c r="D21" s="62"/>
      <c r="E21" s="62"/>
      <c r="F21" s="62"/>
      <c r="G21" s="62"/>
      <c r="H21" s="62"/>
      <c r="I21" s="62"/>
      <c r="J21" s="63"/>
      <c r="K21" s="64"/>
      <c r="L21" s="64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MJ21" s="59"/>
    </row>
    <row r="22" spans="1:1024" s="58" customFormat="1" ht="15" customHeight="1" x14ac:dyDescent="0.25">
      <c r="A22" s="66">
        <v>2</v>
      </c>
      <c r="B22" s="86" t="s">
        <v>108</v>
      </c>
      <c r="C22" s="67"/>
      <c r="D22" s="68"/>
      <c r="E22" s="68"/>
      <c r="F22" s="62"/>
      <c r="G22" s="68"/>
      <c r="H22" s="62"/>
      <c r="I22" s="62"/>
      <c r="J22" s="69"/>
      <c r="K22" s="64"/>
      <c r="L22" s="64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  <c r="IW22" s="59"/>
      <c r="IX22" s="59"/>
      <c r="IY22" s="59"/>
      <c r="IZ22" s="59"/>
      <c r="JA22" s="59"/>
      <c r="JB22" s="59"/>
      <c r="JC22" s="59"/>
      <c r="JD22" s="59"/>
      <c r="JE22" s="59"/>
      <c r="JF22" s="59"/>
      <c r="JG22" s="59"/>
      <c r="JH22" s="59"/>
      <c r="JI22" s="59"/>
      <c r="JJ22" s="59"/>
      <c r="JK22" s="59"/>
      <c r="JL22" s="59"/>
      <c r="JM22" s="59"/>
      <c r="JN22" s="59"/>
      <c r="JO22" s="59"/>
      <c r="JP22" s="59"/>
      <c r="JQ22" s="59"/>
      <c r="JR22" s="59"/>
      <c r="JS22" s="59"/>
      <c r="JT22" s="59"/>
      <c r="JU22" s="59"/>
      <c r="JV22" s="59"/>
      <c r="JW22" s="59"/>
      <c r="JX22" s="59"/>
      <c r="JY22" s="59"/>
      <c r="JZ22" s="59"/>
      <c r="KA22" s="59"/>
      <c r="KB22" s="59"/>
      <c r="KC22" s="59"/>
      <c r="KD22" s="59"/>
      <c r="KE22" s="59"/>
      <c r="KF22" s="59"/>
      <c r="KG22" s="59"/>
      <c r="KH22" s="59"/>
      <c r="KI22" s="59"/>
      <c r="KJ22" s="59"/>
      <c r="KK22" s="59"/>
      <c r="KL22" s="59"/>
      <c r="KM22" s="59"/>
      <c r="KN22" s="59"/>
      <c r="KO22" s="59"/>
      <c r="KP22" s="59"/>
      <c r="KQ22" s="59"/>
      <c r="KR22" s="59"/>
      <c r="KS22" s="59"/>
      <c r="KT22" s="59"/>
      <c r="KU22" s="59"/>
      <c r="KV22" s="59"/>
      <c r="KW22" s="59"/>
      <c r="KX22" s="59"/>
      <c r="KY22" s="59"/>
      <c r="KZ22" s="59"/>
      <c r="LA22" s="59"/>
      <c r="LB22" s="59"/>
      <c r="LC22" s="59"/>
      <c r="LD22" s="59"/>
      <c r="LE22" s="59"/>
      <c r="LF22" s="59"/>
      <c r="LG22" s="59"/>
      <c r="LH22" s="59"/>
      <c r="LI22" s="59"/>
      <c r="LJ22" s="59"/>
      <c r="LK22" s="59"/>
      <c r="LL22" s="59"/>
      <c r="LM22" s="59"/>
      <c r="LN22" s="59"/>
      <c r="LO22" s="59"/>
      <c r="LP22" s="59"/>
      <c r="LQ22" s="59"/>
      <c r="LR22" s="59"/>
      <c r="LS22" s="59"/>
      <c r="LT22" s="59"/>
      <c r="LU22" s="59"/>
      <c r="LV22" s="59"/>
      <c r="LW22" s="59"/>
      <c r="LX22" s="59"/>
      <c r="LY22" s="59"/>
      <c r="LZ22" s="59"/>
      <c r="MA22" s="59"/>
      <c r="MB22" s="59"/>
      <c r="MC22" s="59"/>
      <c r="MD22" s="59"/>
      <c r="ME22" s="59"/>
      <c r="MF22" s="59"/>
      <c r="MG22" s="59"/>
      <c r="MH22" s="59"/>
      <c r="MI22" s="59"/>
      <c r="MJ22" s="59"/>
      <c r="MK22" s="59"/>
      <c r="ML22" s="59"/>
      <c r="MM22" s="59"/>
      <c r="MN22" s="59"/>
      <c r="MO22" s="59"/>
      <c r="MP22" s="59"/>
      <c r="MQ22" s="59"/>
      <c r="MR22" s="59"/>
      <c r="MS22" s="59"/>
      <c r="MT22" s="59"/>
      <c r="MU22" s="59"/>
      <c r="MV22" s="59"/>
      <c r="MW22" s="59"/>
      <c r="MX22" s="59"/>
      <c r="MY22" s="59"/>
      <c r="MZ22" s="59"/>
      <c r="NA22" s="59"/>
      <c r="NB22" s="59"/>
      <c r="NC22" s="59"/>
      <c r="ND22" s="59"/>
      <c r="NE22" s="59"/>
      <c r="NF22" s="59"/>
      <c r="NG22" s="59"/>
      <c r="NH22" s="59"/>
      <c r="NI22" s="59"/>
      <c r="NJ22" s="59"/>
      <c r="NK22" s="59"/>
      <c r="NL22" s="59"/>
      <c r="NM22" s="59"/>
      <c r="NN22" s="59"/>
      <c r="NO22" s="59"/>
      <c r="NP22" s="59"/>
      <c r="NQ22" s="59"/>
      <c r="NR22" s="59"/>
      <c r="NS22" s="59"/>
      <c r="NT22" s="59"/>
      <c r="NU22" s="59"/>
      <c r="NV22" s="59"/>
      <c r="NW22" s="59"/>
      <c r="NX22" s="59"/>
      <c r="NY22" s="59"/>
      <c r="NZ22" s="59"/>
      <c r="OA22" s="59"/>
      <c r="OB22" s="59"/>
      <c r="OC22" s="59"/>
      <c r="OD22" s="59"/>
      <c r="OE22" s="59"/>
      <c r="OF22" s="59"/>
      <c r="OG22" s="59"/>
      <c r="OH22" s="59"/>
      <c r="OI22" s="59"/>
      <c r="OJ22" s="59"/>
      <c r="OK22" s="59"/>
      <c r="OL22" s="59"/>
      <c r="OM22" s="59"/>
      <c r="ON22" s="59"/>
      <c r="OO22" s="59"/>
      <c r="OP22" s="59"/>
      <c r="OQ22" s="59"/>
      <c r="OR22" s="59"/>
      <c r="OS22" s="59"/>
      <c r="OT22" s="59"/>
      <c r="OU22" s="59"/>
      <c r="OV22" s="59"/>
      <c r="OW22" s="59"/>
      <c r="OX22" s="59"/>
      <c r="OY22" s="59"/>
      <c r="OZ22" s="59"/>
      <c r="PA22" s="59"/>
      <c r="PB22" s="59"/>
      <c r="PC22" s="59"/>
      <c r="PD22" s="59"/>
      <c r="PE22" s="59"/>
      <c r="PF22" s="59"/>
      <c r="PG22" s="59"/>
      <c r="PH22" s="59"/>
      <c r="PI22" s="59"/>
      <c r="PJ22" s="59"/>
      <c r="PK22" s="59"/>
      <c r="PL22" s="59"/>
      <c r="PM22" s="59"/>
      <c r="PN22" s="59"/>
      <c r="PO22" s="59"/>
      <c r="PP22" s="59"/>
      <c r="PQ22" s="59"/>
      <c r="PR22" s="59"/>
      <c r="PS22" s="59"/>
      <c r="PT22" s="59"/>
      <c r="PU22" s="59"/>
      <c r="PV22" s="59"/>
      <c r="PW22" s="59"/>
      <c r="PX22" s="59"/>
      <c r="PY22" s="59"/>
      <c r="PZ22" s="59"/>
      <c r="QA22" s="59"/>
      <c r="QB22" s="59"/>
      <c r="QC22" s="59"/>
      <c r="QD22" s="59"/>
      <c r="QE22" s="59"/>
      <c r="QF22" s="59"/>
      <c r="QG22" s="59"/>
      <c r="QH22" s="59"/>
      <c r="QI22" s="59"/>
      <c r="QJ22" s="59"/>
      <c r="QK22" s="59"/>
      <c r="QL22" s="59"/>
      <c r="QM22" s="59"/>
      <c r="QN22" s="59"/>
      <c r="QO22" s="59"/>
      <c r="QP22" s="59"/>
      <c r="QQ22" s="59"/>
      <c r="QR22" s="59"/>
      <c r="QS22" s="59"/>
      <c r="QT22" s="59"/>
      <c r="QU22" s="59"/>
      <c r="QV22" s="59"/>
      <c r="QW22" s="59"/>
      <c r="QX22" s="59"/>
      <c r="QY22" s="59"/>
      <c r="QZ22" s="59"/>
      <c r="RA22" s="59"/>
      <c r="RB22" s="59"/>
      <c r="RC22" s="59"/>
      <c r="RD22" s="59"/>
      <c r="RE22" s="59"/>
      <c r="RF22" s="59"/>
      <c r="RG22" s="59"/>
      <c r="RH22" s="59"/>
      <c r="RI22" s="59"/>
      <c r="RJ22" s="59"/>
      <c r="RK22" s="59"/>
      <c r="RL22" s="59"/>
      <c r="RM22" s="59"/>
      <c r="RN22" s="59"/>
      <c r="RO22" s="59"/>
      <c r="RP22" s="59"/>
      <c r="RQ22" s="59"/>
      <c r="RR22" s="59"/>
      <c r="RS22" s="59"/>
      <c r="RT22" s="59"/>
      <c r="RU22" s="59"/>
      <c r="RV22" s="59"/>
      <c r="RW22" s="59"/>
      <c r="RX22" s="59"/>
      <c r="RY22" s="59"/>
      <c r="RZ22" s="59"/>
      <c r="SA22" s="59"/>
      <c r="SB22" s="59"/>
      <c r="SC22" s="59"/>
      <c r="SD22" s="59"/>
      <c r="SE22" s="59"/>
      <c r="SF22" s="59"/>
      <c r="SG22" s="59"/>
      <c r="SH22" s="59"/>
      <c r="SI22" s="59"/>
      <c r="SJ22" s="59"/>
      <c r="SK22" s="59"/>
      <c r="SL22" s="59"/>
      <c r="SM22" s="59"/>
      <c r="SN22" s="59"/>
      <c r="SO22" s="59"/>
      <c r="SP22" s="59"/>
      <c r="SQ22" s="59"/>
      <c r="SR22" s="59"/>
      <c r="SS22" s="59"/>
      <c r="ST22" s="59"/>
      <c r="SU22" s="59"/>
      <c r="SV22" s="59"/>
      <c r="SW22" s="59"/>
      <c r="SX22" s="59"/>
      <c r="SY22" s="59"/>
      <c r="SZ22" s="59"/>
      <c r="TA22" s="59"/>
      <c r="TB22" s="59"/>
      <c r="TC22" s="59"/>
      <c r="TD22" s="59"/>
      <c r="TE22" s="59"/>
      <c r="TF22" s="59"/>
      <c r="TG22" s="59"/>
      <c r="TH22" s="59"/>
      <c r="TI22" s="59"/>
      <c r="TJ22" s="59"/>
      <c r="TK22" s="59"/>
      <c r="TL22" s="59"/>
      <c r="TM22" s="59"/>
      <c r="TN22" s="59"/>
      <c r="TO22" s="59"/>
      <c r="TP22" s="59"/>
      <c r="TQ22" s="59"/>
      <c r="TR22" s="59"/>
      <c r="TS22" s="59"/>
      <c r="TT22" s="59"/>
      <c r="TU22" s="59"/>
      <c r="TV22" s="59"/>
      <c r="TW22" s="59"/>
      <c r="TX22" s="59"/>
      <c r="TY22" s="59"/>
      <c r="TZ22" s="59"/>
      <c r="UA22" s="59"/>
      <c r="UB22" s="59"/>
      <c r="UC22" s="59"/>
      <c r="UD22" s="59"/>
      <c r="UE22" s="59"/>
      <c r="UF22" s="59"/>
      <c r="UG22" s="59"/>
      <c r="UH22" s="59"/>
      <c r="UI22" s="59"/>
      <c r="UJ22" s="59"/>
      <c r="UK22" s="59"/>
      <c r="UL22" s="59"/>
      <c r="UM22" s="59"/>
      <c r="UN22" s="59"/>
      <c r="UO22" s="59"/>
      <c r="UP22" s="59"/>
      <c r="UQ22" s="59"/>
      <c r="UR22" s="59"/>
      <c r="US22" s="59"/>
      <c r="UT22" s="59"/>
      <c r="UU22" s="59"/>
      <c r="UV22" s="59"/>
      <c r="UW22" s="59"/>
      <c r="UX22" s="59"/>
      <c r="UY22" s="59"/>
      <c r="UZ22" s="59"/>
      <c r="VA22" s="59"/>
      <c r="VB22" s="59"/>
      <c r="VC22" s="59"/>
      <c r="VD22" s="59"/>
      <c r="VE22" s="59"/>
      <c r="VF22" s="59"/>
      <c r="VG22" s="59"/>
      <c r="VH22" s="59"/>
      <c r="VI22" s="59"/>
      <c r="VJ22" s="59"/>
      <c r="VK22" s="59"/>
      <c r="VL22" s="59"/>
      <c r="VM22" s="59"/>
      <c r="VN22" s="59"/>
      <c r="VO22" s="59"/>
      <c r="VP22" s="59"/>
      <c r="VQ22" s="59"/>
      <c r="VR22" s="59"/>
      <c r="VS22" s="59"/>
      <c r="VT22" s="59"/>
      <c r="VU22" s="59"/>
      <c r="VV22" s="59"/>
      <c r="VW22" s="59"/>
      <c r="VX22" s="59"/>
      <c r="VY22" s="59"/>
      <c r="VZ22" s="59"/>
      <c r="WA22" s="59"/>
      <c r="WB22" s="59"/>
      <c r="WC22" s="59"/>
      <c r="WD22" s="59"/>
      <c r="WE22" s="59"/>
      <c r="WF22" s="59"/>
      <c r="WG22" s="59"/>
      <c r="WH22" s="59"/>
      <c r="WI22" s="59"/>
      <c r="WJ22" s="59"/>
      <c r="WK22" s="59"/>
      <c r="WL22" s="59"/>
      <c r="WM22" s="59"/>
      <c r="WN22" s="59"/>
      <c r="WO22" s="59"/>
      <c r="WP22" s="59"/>
      <c r="WQ22" s="59"/>
      <c r="WR22" s="59"/>
      <c r="WS22" s="59"/>
      <c r="WT22" s="59"/>
      <c r="WU22" s="59"/>
      <c r="WV22" s="59"/>
      <c r="WW22" s="59"/>
      <c r="WX22" s="59"/>
      <c r="WY22" s="59"/>
      <c r="WZ22" s="59"/>
      <c r="XA22" s="59"/>
      <c r="XB22" s="59"/>
      <c r="XC22" s="59"/>
      <c r="XD22" s="59"/>
      <c r="XE22" s="59"/>
      <c r="XF22" s="59"/>
      <c r="XG22" s="59"/>
      <c r="XH22" s="59"/>
      <c r="XI22" s="59"/>
      <c r="XJ22" s="59"/>
      <c r="XK22" s="59"/>
      <c r="XL22" s="59"/>
      <c r="XM22" s="59"/>
      <c r="XN22" s="59"/>
      <c r="XO22" s="59"/>
      <c r="XP22" s="59"/>
      <c r="XQ22" s="59"/>
      <c r="XR22" s="59"/>
      <c r="XS22" s="59"/>
      <c r="XT22" s="59"/>
      <c r="XU22" s="59"/>
      <c r="XV22" s="59"/>
      <c r="XW22" s="59"/>
      <c r="XX22" s="59"/>
      <c r="XY22" s="59"/>
      <c r="XZ22" s="59"/>
      <c r="YA22" s="59"/>
      <c r="YB22" s="59"/>
      <c r="YC22" s="59"/>
      <c r="YD22" s="59"/>
      <c r="YE22" s="59"/>
      <c r="YF22" s="59"/>
      <c r="YG22" s="59"/>
      <c r="YH22" s="59"/>
      <c r="YI22" s="59"/>
      <c r="YJ22" s="59"/>
      <c r="YK22" s="59"/>
      <c r="YL22" s="59"/>
      <c r="YM22" s="59"/>
      <c r="YN22" s="59"/>
      <c r="YO22" s="59"/>
      <c r="YP22" s="59"/>
      <c r="YQ22" s="59"/>
      <c r="YR22" s="59"/>
      <c r="YS22" s="59"/>
      <c r="YT22" s="59"/>
      <c r="YU22" s="59"/>
      <c r="YV22" s="59"/>
      <c r="YW22" s="59"/>
      <c r="YX22" s="59"/>
      <c r="YY22" s="59"/>
      <c r="YZ22" s="59"/>
      <c r="ZA22" s="59"/>
      <c r="ZB22" s="59"/>
      <c r="ZC22" s="59"/>
      <c r="ZD22" s="59"/>
      <c r="ZE22" s="59"/>
      <c r="ZF22" s="59"/>
      <c r="ZG22" s="59"/>
      <c r="ZH22" s="59"/>
      <c r="ZI22" s="59"/>
      <c r="ZJ22" s="59"/>
      <c r="ZK22" s="59"/>
      <c r="ZL22" s="59"/>
      <c r="ZM22" s="59"/>
      <c r="ZN22" s="59"/>
      <c r="ZO22" s="59"/>
      <c r="ZP22" s="59"/>
      <c r="ZQ22" s="59"/>
      <c r="ZR22" s="59"/>
      <c r="ZS22" s="59"/>
      <c r="ZT22" s="59"/>
      <c r="ZU22" s="59"/>
      <c r="ZV22" s="59"/>
      <c r="ZW22" s="59"/>
      <c r="ZX22" s="59"/>
      <c r="ZY22" s="59"/>
      <c r="ZZ22" s="59"/>
      <c r="AAA22" s="59"/>
      <c r="AAB22" s="59"/>
      <c r="AAC22" s="59"/>
      <c r="AAD22" s="59"/>
      <c r="AAE22" s="59"/>
      <c r="AAF22" s="59"/>
      <c r="AAG22" s="59"/>
      <c r="AAH22" s="59"/>
      <c r="AAI22" s="59"/>
      <c r="AAJ22" s="59"/>
      <c r="AAK22" s="59"/>
      <c r="AAL22" s="59"/>
      <c r="AAM22" s="59"/>
      <c r="AAN22" s="59"/>
      <c r="AAO22" s="59"/>
      <c r="AAP22" s="59"/>
      <c r="AAQ22" s="59"/>
      <c r="AAR22" s="59"/>
      <c r="AAS22" s="59"/>
      <c r="AAT22" s="59"/>
      <c r="AAU22" s="59"/>
      <c r="AAV22" s="59"/>
      <c r="AAW22" s="59"/>
      <c r="AAX22" s="59"/>
      <c r="AAY22" s="59"/>
      <c r="AAZ22" s="59"/>
      <c r="ABA22" s="59"/>
      <c r="ABB22" s="59"/>
      <c r="ABC22" s="59"/>
      <c r="ABD22" s="59"/>
      <c r="ABE22" s="59"/>
      <c r="ABF22" s="59"/>
      <c r="ABG22" s="59"/>
      <c r="ABH22" s="59"/>
      <c r="ABI22" s="59"/>
      <c r="ABJ22" s="59"/>
      <c r="ABK22" s="59"/>
      <c r="ABL22" s="59"/>
      <c r="ABM22" s="59"/>
      <c r="ABN22" s="59"/>
      <c r="ABO22" s="59"/>
      <c r="ABP22" s="59"/>
      <c r="ABQ22" s="59"/>
      <c r="ABR22" s="59"/>
      <c r="ABS22" s="59"/>
      <c r="ABT22" s="59"/>
      <c r="ABU22" s="59"/>
      <c r="ABV22" s="59"/>
      <c r="ABW22" s="59"/>
      <c r="ABX22" s="59"/>
      <c r="ABY22" s="59"/>
      <c r="ABZ22" s="59"/>
      <c r="ACA22" s="59"/>
      <c r="ACB22" s="59"/>
      <c r="ACC22" s="59"/>
      <c r="ACD22" s="59"/>
      <c r="ACE22" s="59"/>
      <c r="ACF22" s="59"/>
      <c r="ACG22" s="59"/>
      <c r="ACH22" s="59"/>
      <c r="ACI22" s="59"/>
      <c r="ACJ22" s="59"/>
      <c r="ACK22" s="59"/>
      <c r="ACL22" s="59"/>
      <c r="ACM22" s="59"/>
      <c r="ACN22" s="59"/>
      <c r="ACO22" s="59"/>
      <c r="ACP22" s="59"/>
      <c r="ACQ22" s="59"/>
      <c r="ACR22" s="59"/>
      <c r="ACS22" s="59"/>
      <c r="ACT22" s="59"/>
      <c r="ACU22" s="59"/>
      <c r="ACV22" s="59"/>
      <c r="ACW22" s="59"/>
      <c r="ACX22" s="59"/>
      <c r="ACY22" s="59"/>
      <c r="ACZ22" s="59"/>
      <c r="ADA22" s="59"/>
      <c r="ADB22" s="59"/>
      <c r="ADC22" s="59"/>
      <c r="ADD22" s="59"/>
      <c r="ADE22" s="59"/>
      <c r="ADF22" s="59"/>
      <c r="ADG22" s="59"/>
      <c r="ADH22" s="59"/>
      <c r="ADI22" s="59"/>
      <c r="ADJ22" s="59"/>
      <c r="ADK22" s="59"/>
      <c r="ADL22" s="59"/>
      <c r="ADM22" s="59"/>
      <c r="ADN22" s="59"/>
      <c r="ADO22" s="59"/>
      <c r="ADP22" s="59"/>
      <c r="ADQ22" s="59"/>
      <c r="ADR22" s="59"/>
      <c r="ADS22" s="59"/>
      <c r="ADT22" s="59"/>
      <c r="ADU22" s="59"/>
      <c r="ADV22" s="59"/>
      <c r="ADW22" s="59"/>
      <c r="ADX22" s="59"/>
      <c r="ADY22" s="59"/>
      <c r="ADZ22" s="59"/>
      <c r="AEA22" s="59"/>
      <c r="AEB22" s="59"/>
      <c r="AEC22" s="59"/>
      <c r="AED22" s="59"/>
      <c r="AEE22" s="59"/>
      <c r="AEF22" s="59"/>
      <c r="AEG22" s="59"/>
      <c r="AEH22" s="59"/>
      <c r="AEI22" s="59"/>
      <c r="AEJ22" s="59"/>
      <c r="AEK22" s="59"/>
      <c r="AEL22" s="59"/>
      <c r="AEM22" s="59"/>
      <c r="AEN22" s="59"/>
      <c r="AEO22" s="59"/>
      <c r="AEP22" s="59"/>
      <c r="AEQ22" s="59"/>
      <c r="AER22" s="59"/>
      <c r="AES22" s="59"/>
      <c r="AET22" s="59"/>
      <c r="AEU22" s="59"/>
      <c r="AEV22" s="59"/>
      <c r="AEW22" s="59"/>
      <c r="AEX22" s="59"/>
      <c r="AEY22" s="59"/>
      <c r="AEZ22" s="59"/>
      <c r="AFA22" s="59"/>
      <c r="AFB22" s="59"/>
      <c r="AFC22" s="59"/>
      <c r="AFD22" s="59"/>
      <c r="AFE22" s="59"/>
      <c r="AFF22" s="59"/>
      <c r="AFG22" s="59"/>
      <c r="AFH22" s="59"/>
      <c r="AFI22" s="59"/>
      <c r="AFJ22" s="59"/>
      <c r="AFK22" s="59"/>
      <c r="AFL22" s="59"/>
      <c r="AFM22" s="59"/>
      <c r="AFN22" s="59"/>
      <c r="AFO22" s="59"/>
      <c r="AFP22" s="59"/>
      <c r="AFQ22" s="59"/>
      <c r="AFR22" s="59"/>
      <c r="AFS22" s="59"/>
      <c r="AFT22" s="59"/>
      <c r="AFU22" s="59"/>
      <c r="AFV22" s="59"/>
      <c r="AFW22" s="59"/>
      <c r="AFX22" s="59"/>
      <c r="AFY22" s="59"/>
      <c r="AFZ22" s="59"/>
      <c r="AGA22" s="59"/>
      <c r="AGB22" s="59"/>
      <c r="AGC22" s="59"/>
      <c r="AGD22" s="59"/>
      <c r="AGE22" s="59"/>
      <c r="AGF22" s="59"/>
      <c r="AGG22" s="59"/>
      <c r="AGH22" s="59"/>
      <c r="AGI22" s="59"/>
      <c r="AGJ22" s="59"/>
      <c r="AGK22" s="59"/>
      <c r="AGL22" s="59"/>
      <c r="AGM22" s="59"/>
      <c r="AGN22" s="59"/>
      <c r="AGO22" s="59"/>
      <c r="AGP22" s="59"/>
      <c r="AGQ22" s="59"/>
      <c r="AGR22" s="59"/>
      <c r="AGS22" s="59"/>
      <c r="AGT22" s="59"/>
      <c r="AGU22" s="59"/>
      <c r="AGV22" s="59"/>
      <c r="AGW22" s="59"/>
      <c r="AGX22" s="59"/>
      <c r="AGY22" s="59"/>
      <c r="AGZ22" s="59"/>
      <c r="AHA22" s="59"/>
      <c r="AHB22" s="59"/>
      <c r="AHC22" s="59"/>
      <c r="AHD22" s="59"/>
      <c r="AHE22" s="59"/>
      <c r="AHF22" s="59"/>
      <c r="AHG22" s="59"/>
      <c r="AHH22" s="59"/>
      <c r="AHI22" s="59"/>
      <c r="AHJ22" s="59"/>
      <c r="AHK22" s="59"/>
      <c r="AHL22" s="59"/>
      <c r="AHM22" s="59"/>
      <c r="AHN22" s="59"/>
      <c r="AHO22" s="59"/>
      <c r="AHP22" s="59"/>
      <c r="AHQ22" s="59"/>
      <c r="AHR22" s="59"/>
      <c r="AHS22" s="59"/>
      <c r="AHT22" s="59"/>
      <c r="AHU22" s="59"/>
      <c r="AHV22" s="59"/>
      <c r="AHW22" s="59"/>
      <c r="AHX22" s="59"/>
      <c r="AHY22" s="59"/>
      <c r="AHZ22" s="59"/>
      <c r="AIA22" s="59"/>
      <c r="AIB22" s="59"/>
      <c r="AIC22" s="59"/>
      <c r="AID22" s="59"/>
      <c r="AIE22" s="59"/>
      <c r="AIF22" s="59"/>
      <c r="AIG22" s="59"/>
      <c r="AIH22" s="59"/>
      <c r="AII22" s="59"/>
      <c r="AIJ22" s="59"/>
      <c r="AIK22" s="59"/>
      <c r="AIL22" s="59"/>
      <c r="AIM22" s="59"/>
      <c r="AIN22" s="59"/>
      <c r="AIO22" s="59"/>
      <c r="AIP22" s="59"/>
      <c r="AIQ22" s="59"/>
      <c r="AIR22" s="59"/>
      <c r="AIS22" s="59"/>
      <c r="AIT22" s="59"/>
      <c r="AIU22" s="59"/>
      <c r="AIV22" s="59"/>
      <c r="AIW22" s="59"/>
      <c r="AIX22" s="59"/>
      <c r="AIY22" s="59"/>
      <c r="AIZ22" s="59"/>
      <c r="AJA22" s="59"/>
      <c r="AJB22" s="59"/>
      <c r="AJC22" s="59"/>
      <c r="AJD22" s="59"/>
      <c r="AJE22" s="59"/>
      <c r="AJF22" s="59"/>
      <c r="AJG22" s="59"/>
      <c r="AJH22" s="59"/>
      <c r="AJI22" s="59"/>
      <c r="AJJ22" s="59"/>
      <c r="AJK22" s="59"/>
      <c r="AJL22" s="59"/>
      <c r="AJM22" s="59"/>
      <c r="AJN22" s="59"/>
      <c r="AJO22" s="59"/>
      <c r="AJP22" s="59"/>
      <c r="AJQ22" s="59"/>
      <c r="AJR22" s="59"/>
      <c r="AJS22" s="59"/>
      <c r="AJT22" s="59"/>
      <c r="AJU22" s="59"/>
      <c r="AJV22" s="59"/>
      <c r="AJW22" s="59"/>
      <c r="AJX22" s="59"/>
      <c r="AJY22" s="59"/>
      <c r="AJZ22" s="59"/>
      <c r="AKA22" s="59"/>
      <c r="AKB22" s="59"/>
      <c r="AKC22" s="59"/>
      <c r="AKD22" s="59"/>
      <c r="AKE22" s="59"/>
      <c r="AKF22" s="59"/>
      <c r="AKG22" s="59"/>
      <c r="AKH22" s="59"/>
      <c r="AKI22" s="59"/>
      <c r="AKJ22" s="59"/>
      <c r="AKK22" s="59"/>
      <c r="AKL22" s="59"/>
      <c r="AKM22" s="59"/>
      <c r="AKN22" s="59"/>
      <c r="AKO22" s="59"/>
      <c r="AKP22" s="59"/>
      <c r="AKQ22" s="59"/>
      <c r="AKR22" s="59"/>
      <c r="AKS22" s="59"/>
      <c r="AKT22" s="59"/>
      <c r="AKU22" s="59"/>
      <c r="AKV22" s="59"/>
      <c r="AKW22" s="59"/>
      <c r="AKX22" s="59"/>
      <c r="AKY22" s="59"/>
      <c r="AKZ22" s="59"/>
      <c r="ALA22" s="59"/>
      <c r="ALB22" s="59"/>
      <c r="ALC22" s="59"/>
      <c r="ALD22" s="59"/>
      <c r="ALE22" s="59"/>
      <c r="ALF22" s="59"/>
      <c r="ALG22" s="59"/>
      <c r="ALH22" s="59"/>
      <c r="ALI22" s="59"/>
      <c r="ALJ22" s="59"/>
      <c r="ALK22" s="59"/>
      <c r="ALL22" s="59"/>
      <c r="ALM22" s="59"/>
      <c r="ALN22" s="59"/>
      <c r="ALO22" s="59"/>
      <c r="ALP22" s="59"/>
      <c r="ALQ22" s="59"/>
      <c r="ALR22" s="59"/>
      <c r="ALS22" s="59"/>
      <c r="ALT22" s="59"/>
      <c r="ALU22" s="59"/>
      <c r="ALV22" s="59"/>
      <c r="ALW22" s="59"/>
      <c r="ALX22" s="59"/>
      <c r="ALY22" s="59"/>
      <c r="ALZ22" s="59"/>
      <c r="AMA22" s="59"/>
      <c r="AMB22" s="59"/>
      <c r="AMC22" s="59"/>
      <c r="AMD22" s="59"/>
      <c r="AME22" s="59"/>
      <c r="AMF22" s="59"/>
      <c r="AMG22" s="59"/>
      <c r="AMH22" s="59"/>
      <c r="AMI22" s="59"/>
      <c r="AMJ22" s="59"/>
    </row>
    <row r="23" spans="1:1024" s="65" customFormat="1" ht="15" customHeight="1" x14ac:dyDescent="0.25">
      <c r="A23" s="50" t="s">
        <v>14</v>
      </c>
      <c r="B23" s="70" t="s">
        <v>110</v>
      </c>
      <c r="C23" s="52" t="s">
        <v>74</v>
      </c>
      <c r="D23" s="53">
        <v>425</v>
      </c>
      <c r="E23" s="53"/>
      <c r="F23" s="53"/>
      <c r="G23" s="53"/>
      <c r="H23" s="53"/>
      <c r="I23" s="53"/>
      <c r="J23" s="71">
        <v>89886</v>
      </c>
      <c r="K23" s="55"/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1024" s="65" customFormat="1" ht="15" customHeight="1" x14ac:dyDescent="0.25">
      <c r="A24" s="50" t="s">
        <v>15</v>
      </c>
      <c r="B24" s="70" t="s">
        <v>142</v>
      </c>
      <c r="C24" s="52" t="s">
        <v>10</v>
      </c>
      <c r="D24" s="53">
        <v>170</v>
      </c>
      <c r="E24" s="53"/>
      <c r="F24" s="53"/>
      <c r="G24" s="53"/>
      <c r="H24" s="53"/>
      <c r="I24" s="53"/>
      <c r="J24" s="71">
        <v>94968</v>
      </c>
      <c r="K24" s="55"/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1024" s="65" customFormat="1" ht="15" customHeight="1" x14ac:dyDescent="0.25">
      <c r="A25" s="50" t="s">
        <v>52</v>
      </c>
      <c r="B25" s="70" t="s">
        <v>111</v>
      </c>
      <c r="C25" s="52" t="s">
        <v>74</v>
      </c>
      <c r="D25" s="53">
        <v>24.33</v>
      </c>
      <c r="E25" s="53"/>
      <c r="F25" s="53"/>
      <c r="G25" s="53"/>
      <c r="H25" s="53"/>
      <c r="I25" s="53"/>
      <c r="J25" s="71" t="s">
        <v>143</v>
      </c>
      <c r="K25" s="55"/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1024" s="65" customFormat="1" ht="15" customHeight="1" x14ac:dyDescent="0.25">
      <c r="A26" s="50" t="s">
        <v>53</v>
      </c>
      <c r="B26" s="70" t="s">
        <v>112</v>
      </c>
      <c r="C26" s="52" t="s">
        <v>74</v>
      </c>
      <c r="D26" s="53">
        <v>15.09</v>
      </c>
      <c r="E26" s="53"/>
      <c r="F26" s="53"/>
      <c r="G26" s="53"/>
      <c r="H26" s="53"/>
      <c r="I26" s="53"/>
      <c r="J26" s="71" t="s">
        <v>143</v>
      </c>
      <c r="K26" s="55"/>
      <c r="L26" s="55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1024" s="65" customFormat="1" ht="15" customHeight="1" x14ac:dyDescent="0.25">
      <c r="A27" s="50" t="s">
        <v>54</v>
      </c>
      <c r="B27" s="70" t="s">
        <v>105</v>
      </c>
      <c r="C27" s="52" t="s">
        <v>74</v>
      </c>
      <c r="D27" s="53">
        <v>400</v>
      </c>
      <c r="E27" s="53"/>
      <c r="F27" s="53"/>
      <c r="G27" s="53"/>
      <c r="H27" s="53"/>
      <c r="I27" s="53"/>
      <c r="J27" s="71">
        <v>87893</v>
      </c>
      <c r="K27" s="55"/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1024" s="58" customFormat="1" x14ac:dyDescent="0.25">
      <c r="A28" s="60"/>
      <c r="B28" s="155" t="s">
        <v>16</v>
      </c>
      <c r="C28" s="155"/>
      <c r="D28" s="155"/>
      <c r="E28" s="155"/>
      <c r="F28" s="155"/>
      <c r="G28" s="155"/>
      <c r="H28" s="155"/>
      <c r="I28" s="155"/>
      <c r="J28" s="155"/>
      <c r="K28" s="105"/>
      <c r="L28" s="105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MJ28" s="59"/>
    </row>
    <row r="29" spans="1:1024" s="58" customFormat="1" ht="11.25" customHeight="1" x14ac:dyDescent="0.25">
      <c r="A29" s="60"/>
      <c r="B29" s="72"/>
      <c r="C29" s="44"/>
      <c r="D29" s="62"/>
      <c r="E29" s="62"/>
      <c r="F29" s="62"/>
      <c r="G29" s="62"/>
      <c r="H29" s="62"/>
      <c r="I29" s="62"/>
      <c r="J29" s="73"/>
      <c r="K29" s="64"/>
      <c r="L29" s="64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MJ29" s="59"/>
    </row>
    <row r="30" spans="1:1024" s="58" customFormat="1" x14ac:dyDescent="0.25">
      <c r="A30" s="74">
        <v>3</v>
      </c>
      <c r="B30" s="87" t="s">
        <v>113</v>
      </c>
      <c r="C30" s="44"/>
      <c r="D30" s="62"/>
      <c r="E30" s="62"/>
      <c r="F30" s="62"/>
      <c r="G30" s="62"/>
      <c r="H30" s="62"/>
      <c r="I30" s="62"/>
      <c r="J30" s="73"/>
      <c r="K30" s="64"/>
      <c r="L30" s="64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  <c r="LM30" s="59"/>
      <c r="LN30" s="59"/>
      <c r="LO30" s="59"/>
      <c r="LP30" s="59"/>
      <c r="LQ30" s="59"/>
      <c r="LR30" s="59"/>
      <c r="LS30" s="59"/>
      <c r="LT30" s="59"/>
      <c r="LU30" s="59"/>
      <c r="LV30" s="59"/>
      <c r="LW30" s="59"/>
      <c r="LX30" s="59"/>
      <c r="LY30" s="59"/>
      <c r="LZ30" s="59"/>
      <c r="MA30" s="59"/>
      <c r="MB30" s="59"/>
      <c r="MC30" s="59"/>
      <c r="MD30" s="59"/>
      <c r="ME30" s="59"/>
      <c r="MF30" s="59"/>
      <c r="MG30" s="59"/>
      <c r="MH30" s="59"/>
      <c r="MI30" s="59"/>
      <c r="MJ30" s="59"/>
      <c r="MK30" s="59"/>
      <c r="ML30" s="59"/>
      <c r="MM30" s="59"/>
      <c r="MN30" s="59"/>
      <c r="MO30" s="59"/>
      <c r="MP30" s="59"/>
      <c r="MQ30" s="59"/>
      <c r="MR30" s="59"/>
      <c r="MS30" s="59"/>
      <c r="MT30" s="59"/>
      <c r="MU30" s="59"/>
      <c r="MV30" s="59"/>
      <c r="MW30" s="59"/>
      <c r="MX30" s="59"/>
      <c r="MY30" s="59"/>
      <c r="MZ30" s="59"/>
      <c r="NA30" s="59"/>
      <c r="NB30" s="59"/>
      <c r="NC30" s="59"/>
      <c r="ND30" s="59"/>
      <c r="NE30" s="59"/>
      <c r="NF30" s="59"/>
      <c r="NG30" s="59"/>
      <c r="NH30" s="59"/>
      <c r="NI30" s="59"/>
      <c r="NJ30" s="59"/>
      <c r="NK30" s="59"/>
      <c r="NL30" s="59"/>
      <c r="NM30" s="59"/>
      <c r="NN30" s="59"/>
      <c r="NO30" s="59"/>
      <c r="NP30" s="59"/>
      <c r="NQ30" s="59"/>
      <c r="NR30" s="59"/>
      <c r="NS30" s="59"/>
      <c r="NT30" s="59"/>
      <c r="NU30" s="59"/>
      <c r="NV30" s="59"/>
      <c r="NW30" s="59"/>
      <c r="NX30" s="59"/>
      <c r="NY30" s="59"/>
      <c r="NZ30" s="59"/>
      <c r="OA30" s="59"/>
      <c r="OB30" s="59"/>
      <c r="OC30" s="59"/>
      <c r="OD30" s="59"/>
      <c r="OE30" s="59"/>
      <c r="OF30" s="59"/>
      <c r="OG30" s="59"/>
      <c r="OH30" s="59"/>
      <c r="OI30" s="59"/>
      <c r="OJ30" s="59"/>
      <c r="OK30" s="59"/>
      <c r="OL30" s="59"/>
      <c r="OM30" s="59"/>
      <c r="ON30" s="59"/>
      <c r="OO30" s="59"/>
      <c r="OP30" s="59"/>
      <c r="OQ30" s="59"/>
      <c r="OR30" s="59"/>
      <c r="OS30" s="59"/>
      <c r="OT30" s="59"/>
      <c r="OU30" s="59"/>
      <c r="OV30" s="59"/>
      <c r="OW30" s="59"/>
      <c r="OX30" s="59"/>
      <c r="OY30" s="59"/>
      <c r="OZ30" s="59"/>
      <c r="PA30" s="59"/>
      <c r="PB30" s="59"/>
      <c r="PC30" s="59"/>
      <c r="PD30" s="59"/>
      <c r="PE30" s="59"/>
      <c r="PF30" s="59"/>
      <c r="PG30" s="59"/>
      <c r="PH30" s="59"/>
      <c r="PI30" s="59"/>
      <c r="PJ30" s="59"/>
      <c r="PK30" s="59"/>
      <c r="PL30" s="59"/>
      <c r="PM30" s="59"/>
      <c r="PN30" s="59"/>
      <c r="PO30" s="59"/>
      <c r="PP30" s="59"/>
      <c r="PQ30" s="59"/>
      <c r="PR30" s="59"/>
      <c r="PS30" s="59"/>
      <c r="PT30" s="59"/>
      <c r="PU30" s="59"/>
      <c r="PV30" s="59"/>
      <c r="PW30" s="59"/>
      <c r="PX30" s="59"/>
      <c r="PY30" s="59"/>
      <c r="PZ30" s="59"/>
      <c r="QA30" s="59"/>
      <c r="QB30" s="59"/>
      <c r="QC30" s="59"/>
      <c r="QD30" s="59"/>
      <c r="QE30" s="59"/>
      <c r="QF30" s="59"/>
      <c r="QG30" s="59"/>
      <c r="QH30" s="59"/>
      <c r="QI30" s="59"/>
      <c r="QJ30" s="59"/>
      <c r="QK30" s="59"/>
      <c r="QL30" s="59"/>
      <c r="QM30" s="59"/>
      <c r="QN30" s="59"/>
      <c r="QO30" s="59"/>
      <c r="QP30" s="59"/>
      <c r="QQ30" s="59"/>
      <c r="QR30" s="59"/>
      <c r="QS30" s="59"/>
      <c r="QT30" s="59"/>
      <c r="QU30" s="59"/>
      <c r="QV30" s="59"/>
      <c r="QW30" s="59"/>
      <c r="QX30" s="59"/>
      <c r="QY30" s="59"/>
      <c r="QZ30" s="59"/>
      <c r="RA30" s="59"/>
      <c r="RB30" s="59"/>
      <c r="RC30" s="59"/>
      <c r="RD30" s="59"/>
      <c r="RE30" s="59"/>
      <c r="RF30" s="59"/>
      <c r="RG30" s="59"/>
      <c r="RH30" s="59"/>
      <c r="RI30" s="59"/>
      <c r="RJ30" s="59"/>
      <c r="RK30" s="59"/>
      <c r="RL30" s="59"/>
      <c r="RM30" s="59"/>
      <c r="RN30" s="59"/>
      <c r="RO30" s="59"/>
      <c r="RP30" s="59"/>
      <c r="RQ30" s="59"/>
      <c r="RR30" s="59"/>
      <c r="RS30" s="59"/>
      <c r="RT30" s="59"/>
      <c r="RU30" s="59"/>
      <c r="RV30" s="59"/>
      <c r="RW30" s="59"/>
      <c r="RX30" s="59"/>
      <c r="RY30" s="59"/>
      <c r="RZ30" s="59"/>
      <c r="SA30" s="59"/>
      <c r="SB30" s="59"/>
      <c r="SC30" s="59"/>
      <c r="SD30" s="59"/>
      <c r="SE30" s="59"/>
      <c r="SF30" s="59"/>
      <c r="SG30" s="59"/>
      <c r="SH30" s="59"/>
      <c r="SI30" s="59"/>
      <c r="SJ30" s="59"/>
      <c r="SK30" s="59"/>
      <c r="SL30" s="59"/>
      <c r="SM30" s="59"/>
      <c r="SN30" s="59"/>
      <c r="SO30" s="59"/>
      <c r="SP30" s="59"/>
      <c r="SQ30" s="59"/>
      <c r="SR30" s="59"/>
      <c r="SS30" s="59"/>
      <c r="ST30" s="59"/>
      <c r="SU30" s="59"/>
      <c r="SV30" s="59"/>
      <c r="SW30" s="59"/>
      <c r="SX30" s="59"/>
      <c r="SY30" s="59"/>
      <c r="SZ30" s="59"/>
      <c r="TA30" s="59"/>
      <c r="TB30" s="59"/>
      <c r="TC30" s="59"/>
      <c r="TD30" s="59"/>
      <c r="TE30" s="59"/>
      <c r="TF30" s="59"/>
      <c r="TG30" s="59"/>
      <c r="TH30" s="59"/>
      <c r="TI30" s="59"/>
      <c r="TJ30" s="59"/>
      <c r="TK30" s="59"/>
      <c r="TL30" s="59"/>
      <c r="TM30" s="59"/>
      <c r="TN30" s="59"/>
      <c r="TO30" s="59"/>
      <c r="TP30" s="59"/>
      <c r="TQ30" s="59"/>
      <c r="TR30" s="59"/>
      <c r="TS30" s="59"/>
      <c r="TT30" s="59"/>
      <c r="TU30" s="59"/>
      <c r="TV30" s="59"/>
      <c r="TW30" s="59"/>
      <c r="TX30" s="59"/>
      <c r="TY30" s="59"/>
      <c r="TZ30" s="59"/>
      <c r="UA30" s="59"/>
      <c r="UB30" s="59"/>
      <c r="UC30" s="59"/>
      <c r="UD30" s="59"/>
      <c r="UE30" s="59"/>
      <c r="UF30" s="59"/>
      <c r="UG30" s="59"/>
      <c r="UH30" s="59"/>
      <c r="UI30" s="59"/>
      <c r="UJ30" s="59"/>
      <c r="UK30" s="59"/>
      <c r="UL30" s="59"/>
      <c r="UM30" s="59"/>
      <c r="UN30" s="59"/>
      <c r="UO30" s="59"/>
      <c r="UP30" s="59"/>
      <c r="UQ30" s="59"/>
      <c r="UR30" s="59"/>
      <c r="US30" s="59"/>
      <c r="UT30" s="59"/>
      <c r="UU30" s="59"/>
      <c r="UV30" s="59"/>
      <c r="UW30" s="59"/>
      <c r="UX30" s="59"/>
      <c r="UY30" s="59"/>
      <c r="UZ30" s="59"/>
      <c r="VA30" s="59"/>
      <c r="VB30" s="59"/>
      <c r="VC30" s="59"/>
      <c r="VD30" s="59"/>
      <c r="VE30" s="59"/>
      <c r="VF30" s="59"/>
      <c r="VG30" s="59"/>
      <c r="VH30" s="59"/>
      <c r="VI30" s="59"/>
      <c r="VJ30" s="59"/>
      <c r="VK30" s="59"/>
      <c r="VL30" s="59"/>
      <c r="VM30" s="59"/>
      <c r="VN30" s="59"/>
      <c r="VO30" s="59"/>
      <c r="VP30" s="59"/>
      <c r="VQ30" s="59"/>
      <c r="VR30" s="59"/>
      <c r="VS30" s="59"/>
      <c r="VT30" s="59"/>
      <c r="VU30" s="59"/>
      <c r="VV30" s="59"/>
      <c r="VW30" s="59"/>
      <c r="VX30" s="59"/>
      <c r="VY30" s="59"/>
      <c r="VZ30" s="59"/>
      <c r="WA30" s="59"/>
      <c r="WB30" s="59"/>
      <c r="WC30" s="59"/>
      <c r="WD30" s="59"/>
      <c r="WE30" s="59"/>
      <c r="WF30" s="59"/>
      <c r="WG30" s="59"/>
      <c r="WH30" s="59"/>
      <c r="WI30" s="59"/>
      <c r="WJ30" s="59"/>
      <c r="WK30" s="59"/>
      <c r="WL30" s="59"/>
      <c r="WM30" s="59"/>
      <c r="WN30" s="59"/>
      <c r="WO30" s="59"/>
      <c r="WP30" s="59"/>
      <c r="WQ30" s="59"/>
      <c r="WR30" s="59"/>
      <c r="WS30" s="59"/>
      <c r="WT30" s="59"/>
      <c r="WU30" s="59"/>
      <c r="WV30" s="59"/>
      <c r="WW30" s="59"/>
      <c r="WX30" s="59"/>
      <c r="WY30" s="59"/>
      <c r="WZ30" s="59"/>
      <c r="XA30" s="59"/>
      <c r="XB30" s="59"/>
      <c r="XC30" s="59"/>
      <c r="XD30" s="59"/>
      <c r="XE30" s="59"/>
      <c r="XF30" s="59"/>
      <c r="XG30" s="59"/>
      <c r="XH30" s="59"/>
      <c r="XI30" s="59"/>
      <c r="XJ30" s="59"/>
      <c r="XK30" s="59"/>
      <c r="XL30" s="59"/>
      <c r="XM30" s="59"/>
      <c r="XN30" s="59"/>
      <c r="XO30" s="59"/>
      <c r="XP30" s="59"/>
      <c r="XQ30" s="59"/>
      <c r="XR30" s="59"/>
      <c r="XS30" s="59"/>
      <c r="XT30" s="59"/>
      <c r="XU30" s="59"/>
      <c r="XV30" s="59"/>
      <c r="XW30" s="59"/>
      <c r="XX30" s="59"/>
      <c r="XY30" s="59"/>
      <c r="XZ30" s="59"/>
      <c r="YA30" s="59"/>
      <c r="YB30" s="59"/>
      <c r="YC30" s="59"/>
      <c r="YD30" s="59"/>
      <c r="YE30" s="59"/>
      <c r="YF30" s="59"/>
      <c r="YG30" s="59"/>
      <c r="YH30" s="59"/>
      <c r="YI30" s="59"/>
      <c r="YJ30" s="59"/>
      <c r="YK30" s="59"/>
      <c r="YL30" s="59"/>
      <c r="YM30" s="59"/>
      <c r="YN30" s="59"/>
      <c r="YO30" s="59"/>
      <c r="YP30" s="59"/>
      <c r="YQ30" s="59"/>
      <c r="YR30" s="59"/>
      <c r="YS30" s="59"/>
      <c r="YT30" s="59"/>
      <c r="YU30" s="59"/>
      <c r="YV30" s="59"/>
      <c r="YW30" s="59"/>
      <c r="YX30" s="59"/>
      <c r="YY30" s="59"/>
      <c r="YZ30" s="59"/>
      <c r="ZA30" s="59"/>
      <c r="ZB30" s="59"/>
      <c r="ZC30" s="59"/>
      <c r="ZD30" s="59"/>
      <c r="ZE30" s="59"/>
      <c r="ZF30" s="59"/>
      <c r="ZG30" s="59"/>
      <c r="ZH30" s="59"/>
      <c r="ZI30" s="59"/>
      <c r="ZJ30" s="59"/>
      <c r="ZK30" s="59"/>
      <c r="ZL30" s="59"/>
      <c r="ZM30" s="59"/>
      <c r="ZN30" s="59"/>
      <c r="ZO30" s="59"/>
      <c r="ZP30" s="59"/>
      <c r="ZQ30" s="59"/>
      <c r="ZR30" s="59"/>
      <c r="ZS30" s="59"/>
      <c r="ZT30" s="59"/>
      <c r="ZU30" s="59"/>
      <c r="ZV30" s="59"/>
      <c r="ZW30" s="59"/>
      <c r="ZX30" s="59"/>
      <c r="ZY30" s="59"/>
      <c r="ZZ30" s="59"/>
      <c r="AAA30" s="59"/>
      <c r="AAB30" s="59"/>
      <c r="AAC30" s="59"/>
      <c r="AAD30" s="59"/>
      <c r="AAE30" s="59"/>
      <c r="AAF30" s="59"/>
      <c r="AAG30" s="59"/>
      <c r="AAH30" s="59"/>
      <c r="AAI30" s="59"/>
      <c r="AAJ30" s="59"/>
      <c r="AAK30" s="59"/>
      <c r="AAL30" s="59"/>
      <c r="AAM30" s="59"/>
      <c r="AAN30" s="59"/>
      <c r="AAO30" s="59"/>
      <c r="AAP30" s="59"/>
      <c r="AAQ30" s="59"/>
      <c r="AAR30" s="59"/>
      <c r="AAS30" s="59"/>
      <c r="AAT30" s="59"/>
      <c r="AAU30" s="59"/>
      <c r="AAV30" s="59"/>
      <c r="AAW30" s="59"/>
      <c r="AAX30" s="59"/>
      <c r="AAY30" s="59"/>
      <c r="AAZ30" s="59"/>
      <c r="ABA30" s="59"/>
      <c r="ABB30" s="59"/>
      <c r="ABC30" s="59"/>
      <c r="ABD30" s="59"/>
      <c r="ABE30" s="59"/>
      <c r="ABF30" s="59"/>
      <c r="ABG30" s="59"/>
      <c r="ABH30" s="59"/>
      <c r="ABI30" s="59"/>
      <c r="ABJ30" s="59"/>
      <c r="ABK30" s="59"/>
      <c r="ABL30" s="59"/>
      <c r="ABM30" s="59"/>
      <c r="ABN30" s="59"/>
      <c r="ABO30" s="59"/>
      <c r="ABP30" s="59"/>
      <c r="ABQ30" s="59"/>
      <c r="ABR30" s="59"/>
      <c r="ABS30" s="59"/>
      <c r="ABT30" s="59"/>
      <c r="ABU30" s="59"/>
      <c r="ABV30" s="59"/>
      <c r="ABW30" s="59"/>
      <c r="ABX30" s="59"/>
      <c r="ABY30" s="59"/>
      <c r="ABZ30" s="59"/>
      <c r="ACA30" s="59"/>
      <c r="ACB30" s="59"/>
      <c r="ACC30" s="59"/>
      <c r="ACD30" s="59"/>
      <c r="ACE30" s="59"/>
      <c r="ACF30" s="59"/>
      <c r="ACG30" s="59"/>
      <c r="ACH30" s="59"/>
      <c r="ACI30" s="59"/>
      <c r="ACJ30" s="59"/>
      <c r="ACK30" s="59"/>
      <c r="ACL30" s="59"/>
      <c r="ACM30" s="59"/>
      <c r="ACN30" s="59"/>
      <c r="ACO30" s="59"/>
      <c r="ACP30" s="59"/>
      <c r="ACQ30" s="59"/>
      <c r="ACR30" s="59"/>
      <c r="ACS30" s="59"/>
      <c r="ACT30" s="59"/>
      <c r="ACU30" s="59"/>
      <c r="ACV30" s="59"/>
      <c r="ACW30" s="59"/>
      <c r="ACX30" s="59"/>
      <c r="ACY30" s="59"/>
      <c r="ACZ30" s="59"/>
      <c r="ADA30" s="59"/>
      <c r="ADB30" s="59"/>
      <c r="ADC30" s="59"/>
      <c r="ADD30" s="59"/>
      <c r="ADE30" s="59"/>
      <c r="ADF30" s="59"/>
      <c r="ADG30" s="59"/>
      <c r="ADH30" s="59"/>
      <c r="ADI30" s="59"/>
      <c r="ADJ30" s="59"/>
      <c r="ADK30" s="59"/>
      <c r="ADL30" s="59"/>
      <c r="ADM30" s="59"/>
      <c r="ADN30" s="59"/>
      <c r="ADO30" s="59"/>
      <c r="ADP30" s="59"/>
      <c r="ADQ30" s="59"/>
      <c r="ADR30" s="59"/>
      <c r="ADS30" s="59"/>
      <c r="ADT30" s="59"/>
      <c r="ADU30" s="59"/>
      <c r="ADV30" s="59"/>
      <c r="ADW30" s="59"/>
      <c r="ADX30" s="59"/>
      <c r="ADY30" s="59"/>
      <c r="ADZ30" s="59"/>
      <c r="AEA30" s="59"/>
      <c r="AEB30" s="59"/>
      <c r="AEC30" s="59"/>
      <c r="AED30" s="59"/>
      <c r="AEE30" s="59"/>
      <c r="AEF30" s="59"/>
      <c r="AEG30" s="59"/>
      <c r="AEH30" s="59"/>
      <c r="AEI30" s="59"/>
      <c r="AEJ30" s="59"/>
      <c r="AEK30" s="59"/>
      <c r="AEL30" s="59"/>
      <c r="AEM30" s="59"/>
      <c r="AEN30" s="59"/>
      <c r="AEO30" s="59"/>
      <c r="AEP30" s="59"/>
      <c r="AEQ30" s="59"/>
      <c r="AER30" s="59"/>
      <c r="AES30" s="59"/>
      <c r="AET30" s="59"/>
      <c r="AEU30" s="59"/>
      <c r="AEV30" s="59"/>
      <c r="AEW30" s="59"/>
      <c r="AEX30" s="59"/>
      <c r="AEY30" s="59"/>
      <c r="AEZ30" s="59"/>
      <c r="AFA30" s="59"/>
      <c r="AFB30" s="59"/>
      <c r="AFC30" s="59"/>
      <c r="AFD30" s="59"/>
      <c r="AFE30" s="59"/>
      <c r="AFF30" s="59"/>
      <c r="AFG30" s="59"/>
      <c r="AFH30" s="59"/>
      <c r="AFI30" s="59"/>
      <c r="AFJ30" s="59"/>
      <c r="AFK30" s="59"/>
      <c r="AFL30" s="59"/>
      <c r="AFM30" s="59"/>
      <c r="AFN30" s="59"/>
      <c r="AFO30" s="59"/>
      <c r="AFP30" s="59"/>
      <c r="AFQ30" s="59"/>
      <c r="AFR30" s="59"/>
      <c r="AFS30" s="59"/>
      <c r="AFT30" s="59"/>
      <c r="AFU30" s="59"/>
      <c r="AFV30" s="59"/>
      <c r="AFW30" s="59"/>
      <c r="AFX30" s="59"/>
      <c r="AFY30" s="59"/>
      <c r="AFZ30" s="59"/>
      <c r="AGA30" s="59"/>
      <c r="AGB30" s="59"/>
      <c r="AGC30" s="59"/>
      <c r="AGD30" s="59"/>
      <c r="AGE30" s="59"/>
      <c r="AGF30" s="59"/>
      <c r="AGG30" s="59"/>
      <c r="AGH30" s="59"/>
      <c r="AGI30" s="59"/>
      <c r="AGJ30" s="59"/>
      <c r="AGK30" s="59"/>
      <c r="AGL30" s="59"/>
      <c r="AGM30" s="59"/>
      <c r="AGN30" s="59"/>
      <c r="AGO30" s="59"/>
      <c r="AGP30" s="59"/>
      <c r="AGQ30" s="59"/>
      <c r="AGR30" s="59"/>
      <c r="AGS30" s="59"/>
      <c r="AGT30" s="59"/>
      <c r="AGU30" s="59"/>
      <c r="AGV30" s="59"/>
      <c r="AGW30" s="59"/>
      <c r="AGX30" s="59"/>
      <c r="AGY30" s="59"/>
      <c r="AGZ30" s="59"/>
      <c r="AHA30" s="59"/>
      <c r="AHB30" s="59"/>
      <c r="AHC30" s="59"/>
      <c r="AHD30" s="59"/>
      <c r="AHE30" s="59"/>
      <c r="AHF30" s="59"/>
      <c r="AHG30" s="59"/>
      <c r="AHH30" s="59"/>
      <c r="AHI30" s="59"/>
      <c r="AHJ30" s="59"/>
      <c r="AHK30" s="59"/>
      <c r="AHL30" s="59"/>
      <c r="AHM30" s="59"/>
      <c r="AHN30" s="59"/>
      <c r="AHO30" s="59"/>
      <c r="AHP30" s="59"/>
      <c r="AHQ30" s="59"/>
      <c r="AHR30" s="59"/>
      <c r="AHS30" s="59"/>
      <c r="AHT30" s="59"/>
      <c r="AHU30" s="59"/>
      <c r="AHV30" s="59"/>
      <c r="AHW30" s="59"/>
      <c r="AHX30" s="59"/>
      <c r="AHY30" s="59"/>
      <c r="AHZ30" s="59"/>
      <c r="AIA30" s="59"/>
      <c r="AIB30" s="59"/>
      <c r="AIC30" s="59"/>
      <c r="AID30" s="59"/>
      <c r="AIE30" s="59"/>
      <c r="AIF30" s="59"/>
      <c r="AIG30" s="59"/>
      <c r="AIH30" s="59"/>
      <c r="AII30" s="59"/>
      <c r="AIJ30" s="59"/>
      <c r="AIK30" s="59"/>
      <c r="AIL30" s="59"/>
      <c r="AIM30" s="59"/>
      <c r="AIN30" s="59"/>
      <c r="AIO30" s="59"/>
      <c r="AIP30" s="59"/>
      <c r="AIQ30" s="59"/>
      <c r="AIR30" s="59"/>
      <c r="AIS30" s="59"/>
      <c r="AIT30" s="59"/>
      <c r="AIU30" s="59"/>
      <c r="AIV30" s="59"/>
      <c r="AIW30" s="59"/>
      <c r="AIX30" s="59"/>
      <c r="AIY30" s="59"/>
      <c r="AIZ30" s="59"/>
      <c r="AJA30" s="59"/>
      <c r="AJB30" s="59"/>
      <c r="AJC30" s="59"/>
      <c r="AJD30" s="59"/>
      <c r="AJE30" s="59"/>
      <c r="AJF30" s="59"/>
      <c r="AJG30" s="59"/>
      <c r="AJH30" s="59"/>
      <c r="AJI30" s="59"/>
      <c r="AJJ30" s="59"/>
      <c r="AJK30" s="59"/>
      <c r="AJL30" s="59"/>
      <c r="AJM30" s="59"/>
      <c r="AJN30" s="59"/>
      <c r="AJO30" s="59"/>
      <c r="AJP30" s="59"/>
      <c r="AJQ30" s="59"/>
      <c r="AJR30" s="59"/>
      <c r="AJS30" s="59"/>
      <c r="AJT30" s="59"/>
      <c r="AJU30" s="59"/>
      <c r="AJV30" s="59"/>
      <c r="AJW30" s="59"/>
      <c r="AJX30" s="59"/>
      <c r="AJY30" s="59"/>
      <c r="AJZ30" s="59"/>
      <c r="AKA30" s="59"/>
      <c r="AKB30" s="59"/>
      <c r="AKC30" s="59"/>
      <c r="AKD30" s="59"/>
      <c r="AKE30" s="59"/>
      <c r="AKF30" s="59"/>
      <c r="AKG30" s="59"/>
      <c r="AKH30" s="59"/>
      <c r="AKI30" s="59"/>
      <c r="AKJ30" s="59"/>
      <c r="AKK30" s="59"/>
      <c r="AKL30" s="59"/>
      <c r="AKM30" s="59"/>
      <c r="AKN30" s="59"/>
      <c r="AKO30" s="59"/>
      <c r="AKP30" s="59"/>
      <c r="AKQ30" s="59"/>
      <c r="AKR30" s="59"/>
      <c r="AKS30" s="59"/>
      <c r="AKT30" s="59"/>
      <c r="AKU30" s="59"/>
      <c r="AKV30" s="59"/>
      <c r="AKW30" s="59"/>
      <c r="AKX30" s="59"/>
      <c r="AKY30" s="59"/>
      <c r="AKZ30" s="59"/>
      <c r="ALA30" s="59"/>
      <c r="ALB30" s="59"/>
      <c r="ALC30" s="59"/>
      <c r="ALD30" s="59"/>
      <c r="ALE30" s="59"/>
      <c r="ALF30" s="59"/>
      <c r="ALG30" s="59"/>
      <c r="ALH30" s="59"/>
      <c r="ALI30" s="59"/>
      <c r="ALJ30" s="59"/>
      <c r="ALK30" s="59"/>
      <c r="ALL30" s="59"/>
      <c r="ALM30" s="59"/>
      <c r="ALN30" s="59"/>
      <c r="ALO30" s="59"/>
      <c r="ALP30" s="59"/>
      <c r="ALQ30" s="59"/>
      <c r="ALR30" s="59"/>
      <c r="ALS30" s="59"/>
      <c r="ALT30" s="59"/>
      <c r="ALU30" s="59"/>
      <c r="ALV30" s="59"/>
      <c r="ALW30" s="59"/>
      <c r="ALX30" s="59"/>
      <c r="ALY30" s="59"/>
      <c r="ALZ30" s="59"/>
      <c r="AMA30" s="59"/>
      <c r="AMB30" s="59"/>
      <c r="AMC30" s="59"/>
      <c r="AMD30" s="59"/>
      <c r="AME30" s="59"/>
      <c r="AMF30" s="59"/>
      <c r="AMG30" s="59"/>
      <c r="AMH30" s="59"/>
      <c r="AMI30" s="59"/>
      <c r="AMJ30" s="59"/>
    </row>
    <row r="31" spans="1:1024" s="65" customFormat="1" ht="15" customHeight="1" x14ac:dyDescent="0.25">
      <c r="A31" s="50" t="s">
        <v>17</v>
      </c>
      <c r="B31" s="70" t="s">
        <v>120</v>
      </c>
      <c r="C31" s="52" t="s">
        <v>74</v>
      </c>
      <c r="D31" s="53">
        <v>36.090000000000003</v>
      </c>
      <c r="E31" s="53"/>
      <c r="F31" s="53"/>
      <c r="G31" s="53"/>
      <c r="H31" s="53"/>
      <c r="I31" s="53"/>
      <c r="J31" s="71" t="s">
        <v>143</v>
      </c>
      <c r="K31" s="55"/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1024" s="65" customFormat="1" ht="15" customHeight="1" x14ac:dyDescent="0.25">
      <c r="A32" s="50" t="s">
        <v>84</v>
      </c>
      <c r="B32" s="70" t="s">
        <v>121</v>
      </c>
      <c r="C32" s="52" t="s">
        <v>74</v>
      </c>
      <c r="D32" s="53">
        <v>24.14</v>
      </c>
      <c r="E32" s="53"/>
      <c r="F32" s="53"/>
      <c r="G32" s="53"/>
      <c r="H32" s="53"/>
      <c r="I32" s="53"/>
      <c r="J32" s="71" t="s">
        <v>143</v>
      </c>
      <c r="K32" s="55"/>
      <c r="L32" s="55"/>
      <c r="M32" s="56">
        <f>SUM(L31:L32)</f>
        <v>0</v>
      </c>
      <c r="N32" s="57" t="e">
        <f>M32/L43</f>
        <v>#DIV/0!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1024" s="65" customFormat="1" ht="15" customHeight="1" x14ac:dyDescent="0.25">
      <c r="A33" s="50" t="s">
        <v>85</v>
      </c>
      <c r="B33" s="70" t="s">
        <v>122</v>
      </c>
      <c r="C33" s="52" t="s">
        <v>74</v>
      </c>
      <c r="D33" s="53">
        <v>35.58</v>
      </c>
      <c r="E33" s="53"/>
      <c r="F33" s="53"/>
      <c r="G33" s="53"/>
      <c r="H33" s="53"/>
      <c r="I33" s="53"/>
      <c r="J33" s="71" t="s">
        <v>143</v>
      </c>
      <c r="K33" s="55"/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1024" s="65" customFormat="1" ht="15" customHeight="1" x14ac:dyDescent="0.25">
      <c r="A34" s="50" t="s">
        <v>55</v>
      </c>
      <c r="B34" s="70" t="s">
        <v>124</v>
      </c>
      <c r="C34" s="52" t="s">
        <v>10</v>
      </c>
      <c r="D34" s="53">
        <v>814.04</v>
      </c>
      <c r="E34" s="53"/>
      <c r="F34" s="53"/>
      <c r="G34" s="53"/>
      <c r="H34" s="53"/>
      <c r="I34" s="53"/>
      <c r="J34" s="71" t="s">
        <v>144</v>
      </c>
      <c r="K34" s="55"/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1024" s="65" customFormat="1" ht="15" customHeight="1" x14ac:dyDescent="0.25">
      <c r="A35" s="50" t="s">
        <v>56</v>
      </c>
      <c r="B35" s="70" t="s">
        <v>125</v>
      </c>
      <c r="C35" s="52" t="s">
        <v>10</v>
      </c>
      <c r="D35" s="53">
        <v>92.48</v>
      </c>
      <c r="E35" s="53"/>
      <c r="F35" s="53"/>
      <c r="G35" s="53"/>
      <c r="H35" s="53"/>
      <c r="I35" s="53"/>
      <c r="J35" s="71" t="s">
        <v>145</v>
      </c>
      <c r="K35" s="55"/>
      <c r="L35" s="55"/>
      <c r="M35" s="56">
        <f>SUM(L33:L35)</f>
        <v>0</v>
      </c>
      <c r="N35" s="57" t="e">
        <f>M35/L43</f>
        <v>#DIV/0!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1024" s="65" customFormat="1" ht="15" customHeight="1" x14ac:dyDescent="0.25">
      <c r="A36" s="50" t="s">
        <v>86</v>
      </c>
      <c r="B36" s="70" t="s">
        <v>358</v>
      </c>
      <c r="C36" s="52" t="s">
        <v>74</v>
      </c>
      <c r="D36" s="53">
        <v>20.61</v>
      </c>
      <c r="E36" s="53"/>
      <c r="F36" s="53"/>
      <c r="G36" s="53"/>
      <c r="H36" s="53"/>
      <c r="I36" s="53"/>
      <c r="J36" s="71" t="s">
        <v>143</v>
      </c>
      <c r="K36" s="55"/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</row>
    <row r="37" spans="1:1024" s="65" customFormat="1" ht="15" customHeight="1" x14ac:dyDescent="0.25">
      <c r="A37" s="50" t="s">
        <v>114</v>
      </c>
      <c r="B37" s="70" t="s">
        <v>359</v>
      </c>
      <c r="C37" s="52" t="s">
        <v>74</v>
      </c>
      <c r="D37" s="53">
        <v>22.58</v>
      </c>
      <c r="E37" s="53"/>
      <c r="F37" s="53"/>
      <c r="G37" s="53"/>
      <c r="H37" s="53"/>
      <c r="I37" s="53"/>
      <c r="J37" s="71" t="s">
        <v>143</v>
      </c>
      <c r="K37" s="55"/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1:1024" s="65" customFormat="1" ht="15" customHeight="1" x14ac:dyDescent="0.25">
      <c r="A38" s="50" t="s">
        <v>115</v>
      </c>
      <c r="B38" s="70" t="s">
        <v>124</v>
      </c>
      <c r="C38" s="52" t="s">
        <v>10</v>
      </c>
      <c r="D38" s="53">
        <v>715.31</v>
      </c>
      <c r="E38" s="53"/>
      <c r="F38" s="53"/>
      <c r="G38" s="53"/>
      <c r="H38" s="53"/>
      <c r="I38" s="53"/>
      <c r="J38" s="71" t="s">
        <v>146</v>
      </c>
      <c r="K38" s="55"/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1024" s="65" customFormat="1" ht="15" customHeight="1" x14ac:dyDescent="0.25">
      <c r="A39" s="50" t="s">
        <v>116</v>
      </c>
      <c r="B39" s="70" t="s">
        <v>125</v>
      </c>
      <c r="C39" s="52" t="s">
        <v>10</v>
      </c>
      <c r="D39" s="53">
        <v>88.88</v>
      </c>
      <c r="E39" s="53"/>
      <c r="F39" s="53"/>
      <c r="G39" s="53"/>
      <c r="H39" s="53"/>
      <c r="I39" s="53"/>
      <c r="J39" s="71" t="s">
        <v>145</v>
      </c>
      <c r="K39" s="55"/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</row>
    <row r="40" spans="1:1024" s="65" customFormat="1" ht="15" customHeight="1" x14ac:dyDescent="0.25">
      <c r="A40" s="50" t="s">
        <v>117</v>
      </c>
      <c r="B40" s="70" t="s">
        <v>360</v>
      </c>
      <c r="C40" s="52" t="s">
        <v>74</v>
      </c>
      <c r="D40" s="53">
        <v>5</v>
      </c>
      <c r="E40" s="53"/>
      <c r="F40" s="53"/>
      <c r="G40" s="53"/>
      <c r="H40" s="53"/>
      <c r="I40" s="53"/>
      <c r="J40" s="71" t="s">
        <v>143</v>
      </c>
      <c r="K40" s="55"/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1024" s="65" customFormat="1" ht="15" customHeight="1" x14ac:dyDescent="0.25">
      <c r="A41" s="50" t="s">
        <v>118</v>
      </c>
      <c r="B41" s="70" t="s">
        <v>123</v>
      </c>
      <c r="C41" s="52" t="s">
        <v>74</v>
      </c>
      <c r="D41" s="53">
        <v>5.73</v>
      </c>
      <c r="E41" s="53"/>
      <c r="F41" s="53"/>
      <c r="G41" s="53"/>
      <c r="H41" s="53"/>
      <c r="I41" s="53"/>
      <c r="J41" s="71" t="s">
        <v>143</v>
      </c>
      <c r="K41" s="55"/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1:1024" s="65" customFormat="1" ht="15" customHeight="1" x14ac:dyDescent="0.25">
      <c r="A42" s="50" t="s">
        <v>119</v>
      </c>
      <c r="B42" s="70" t="s">
        <v>361</v>
      </c>
      <c r="C42" s="52" t="s">
        <v>10</v>
      </c>
      <c r="D42" s="53">
        <v>62.12</v>
      </c>
      <c r="E42" s="53"/>
      <c r="F42" s="53"/>
      <c r="G42" s="53"/>
      <c r="H42" s="53"/>
      <c r="I42" s="53"/>
      <c r="J42" s="71" t="s">
        <v>146</v>
      </c>
      <c r="K42" s="55"/>
      <c r="L42" s="55"/>
      <c r="M42" s="5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</row>
    <row r="43" spans="1:1024" s="47" customFormat="1" ht="15" customHeight="1" x14ac:dyDescent="0.25">
      <c r="A43" s="44"/>
      <c r="B43" s="153" t="s">
        <v>18</v>
      </c>
      <c r="C43" s="153"/>
      <c r="D43" s="153"/>
      <c r="E43" s="153"/>
      <c r="F43" s="153"/>
      <c r="G43" s="153"/>
      <c r="H43" s="153"/>
      <c r="I43" s="153"/>
      <c r="J43" s="153"/>
      <c r="K43" s="105"/>
      <c r="L43" s="105"/>
      <c r="M43" s="49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MJ43" s="48"/>
    </row>
    <row r="44" spans="1:1024" s="58" customFormat="1" ht="11.25" customHeight="1" x14ac:dyDescent="0.25">
      <c r="A44" s="60"/>
      <c r="B44" s="72"/>
      <c r="C44" s="44"/>
      <c r="D44" s="62"/>
      <c r="E44" s="62"/>
      <c r="F44" s="62"/>
      <c r="G44" s="62"/>
      <c r="H44" s="62"/>
      <c r="I44" s="62"/>
      <c r="J44" s="69"/>
      <c r="K44" s="64"/>
      <c r="L44" s="64"/>
      <c r="M44" s="56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59"/>
      <c r="JM44" s="59"/>
      <c r="JN44" s="59"/>
      <c r="JO44" s="59"/>
      <c r="JP44" s="59"/>
      <c r="JQ44" s="59"/>
      <c r="JR44" s="59"/>
      <c r="JS44" s="59"/>
      <c r="JT44" s="59"/>
      <c r="JU44" s="59"/>
      <c r="JV44" s="59"/>
      <c r="JW44" s="59"/>
      <c r="JX44" s="59"/>
      <c r="JY44" s="59"/>
      <c r="JZ44" s="59"/>
      <c r="KA44" s="59"/>
      <c r="KB44" s="59"/>
      <c r="KC44" s="59"/>
      <c r="KD44" s="59"/>
      <c r="KE44" s="59"/>
      <c r="KF44" s="59"/>
      <c r="KG44" s="59"/>
      <c r="KH44" s="59"/>
      <c r="KI44" s="59"/>
      <c r="KJ44" s="59"/>
      <c r="KK44" s="59"/>
      <c r="KL44" s="59"/>
      <c r="KM44" s="59"/>
      <c r="KN44" s="59"/>
      <c r="KO44" s="59"/>
      <c r="KP44" s="59"/>
      <c r="KQ44" s="59"/>
      <c r="KR44" s="59"/>
      <c r="KS44" s="59"/>
      <c r="KT44" s="59"/>
      <c r="KU44" s="59"/>
      <c r="KV44" s="59"/>
      <c r="KW44" s="59"/>
      <c r="KX44" s="59"/>
      <c r="KY44" s="59"/>
      <c r="KZ44" s="59"/>
      <c r="LA44" s="59"/>
      <c r="LB44" s="59"/>
      <c r="LC44" s="59"/>
      <c r="LD44" s="59"/>
      <c r="LE44" s="59"/>
      <c r="LF44" s="59"/>
      <c r="LG44" s="59"/>
      <c r="LH44" s="59"/>
      <c r="LI44" s="59"/>
      <c r="LJ44" s="59"/>
      <c r="LK44" s="59"/>
      <c r="LL44" s="59"/>
      <c r="LM44" s="59"/>
      <c r="LN44" s="59"/>
      <c r="LO44" s="59"/>
      <c r="LP44" s="59"/>
      <c r="LQ44" s="59"/>
      <c r="LR44" s="59"/>
      <c r="LS44" s="59"/>
      <c r="LT44" s="59"/>
      <c r="LU44" s="59"/>
      <c r="LV44" s="59"/>
      <c r="LW44" s="59"/>
      <c r="LX44" s="59"/>
      <c r="LY44" s="59"/>
      <c r="LZ44" s="59"/>
      <c r="MA44" s="59"/>
      <c r="MB44" s="59"/>
      <c r="MC44" s="59"/>
      <c r="MD44" s="59"/>
      <c r="ME44" s="59"/>
      <c r="MF44" s="59"/>
      <c r="MG44" s="59"/>
      <c r="MH44" s="59"/>
      <c r="MI44" s="59"/>
      <c r="MJ44" s="59"/>
      <c r="MK44" s="59"/>
      <c r="ML44" s="59"/>
      <c r="MM44" s="59"/>
      <c r="MN44" s="59"/>
      <c r="MO44" s="59"/>
      <c r="MP44" s="59"/>
      <c r="MQ44" s="59"/>
      <c r="MR44" s="59"/>
      <c r="MS44" s="59"/>
      <c r="MT44" s="59"/>
      <c r="MU44" s="59"/>
      <c r="MV44" s="59"/>
      <c r="MW44" s="59"/>
      <c r="MX44" s="59"/>
      <c r="MY44" s="59"/>
      <c r="MZ44" s="59"/>
      <c r="NA44" s="59"/>
      <c r="NB44" s="59"/>
      <c r="NC44" s="59"/>
      <c r="ND44" s="59"/>
      <c r="NE44" s="59"/>
      <c r="NF44" s="59"/>
      <c r="NG44" s="59"/>
      <c r="NH44" s="59"/>
      <c r="NI44" s="59"/>
      <c r="NJ44" s="59"/>
      <c r="NK44" s="59"/>
      <c r="NL44" s="59"/>
      <c r="NM44" s="59"/>
      <c r="NN44" s="59"/>
      <c r="NO44" s="59"/>
      <c r="NP44" s="59"/>
      <c r="NQ44" s="59"/>
      <c r="NR44" s="59"/>
      <c r="NS44" s="59"/>
      <c r="NT44" s="59"/>
      <c r="NU44" s="59"/>
      <c r="NV44" s="59"/>
      <c r="NW44" s="59"/>
      <c r="NX44" s="59"/>
      <c r="NY44" s="59"/>
      <c r="NZ44" s="59"/>
      <c r="OA44" s="59"/>
      <c r="OB44" s="59"/>
      <c r="OC44" s="59"/>
      <c r="OD44" s="59"/>
      <c r="OE44" s="59"/>
      <c r="OF44" s="59"/>
      <c r="OG44" s="59"/>
      <c r="OH44" s="59"/>
      <c r="OI44" s="59"/>
      <c r="OJ44" s="59"/>
      <c r="OK44" s="59"/>
      <c r="OL44" s="59"/>
      <c r="OM44" s="59"/>
      <c r="ON44" s="59"/>
      <c r="OO44" s="59"/>
      <c r="OP44" s="59"/>
      <c r="OQ44" s="59"/>
      <c r="OR44" s="59"/>
      <c r="OS44" s="59"/>
      <c r="OT44" s="59"/>
      <c r="OU44" s="59"/>
      <c r="OV44" s="59"/>
      <c r="OW44" s="59"/>
      <c r="OX44" s="59"/>
      <c r="OY44" s="59"/>
      <c r="OZ44" s="59"/>
      <c r="PA44" s="59"/>
      <c r="PB44" s="59"/>
      <c r="PC44" s="59"/>
      <c r="PD44" s="59"/>
      <c r="PE44" s="59"/>
      <c r="PF44" s="59"/>
      <c r="PG44" s="59"/>
      <c r="PH44" s="59"/>
      <c r="PI44" s="59"/>
      <c r="PJ44" s="59"/>
      <c r="PK44" s="59"/>
      <c r="PL44" s="59"/>
      <c r="PM44" s="59"/>
      <c r="PN44" s="59"/>
      <c r="PO44" s="59"/>
      <c r="PP44" s="59"/>
      <c r="PQ44" s="59"/>
      <c r="PR44" s="59"/>
      <c r="PS44" s="59"/>
      <c r="PT44" s="59"/>
      <c r="PU44" s="59"/>
      <c r="PV44" s="59"/>
      <c r="PW44" s="59"/>
      <c r="PX44" s="59"/>
      <c r="PY44" s="59"/>
      <c r="PZ44" s="59"/>
      <c r="QA44" s="59"/>
      <c r="QB44" s="59"/>
      <c r="QC44" s="59"/>
      <c r="QD44" s="59"/>
      <c r="QE44" s="59"/>
      <c r="QF44" s="59"/>
      <c r="QG44" s="59"/>
      <c r="QH44" s="59"/>
      <c r="QI44" s="59"/>
      <c r="QJ44" s="59"/>
      <c r="QK44" s="59"/>
      <c r="QL44" s="59"/>
      <c r="QM44" s="59"/>
      <c r="QN44" s="59"/>
      <c r="QO44" s="59"/>
      <c r="QP44" s="59"/>
      <c r="QQ44" s="59"/>
      <c r="QR44" s="59"/>
      <c r="QS44" s="59"/>
      <c r="QT44" s="59"/>
      <c r="QU44" s="59"/>
      <c r="QV44" s="59"/>
      <c r="QW44" s="59"/>
      <c r="QX44" s="59"/>
      <c r="QY44" s="59"/>
      <c r="QZ44" s="59"/>
      <c r="RA44" s="59"/>
      <c r="RB44" s="59"/>
      <c r="RC44" s="59"/>
      <c r="RD44" s="59"/>
      <c r="RE44" s="59"/>
      <c r="RF44" s="59"/>
      <c r="RG44" s="59"/>
      <c r="RH44" s="59"/>
      <c r="RI44" s="59"/>
      <c r="RJ44" s="59"/>
      <c r="RK44" s="59"/>
      <c r="RL44" s="59"/>
      <c r="RM44" s="59"/>
      <c r="RN44" s="59"/>
      <c r="RO44" s="59"/>
      <c r="RP44" s="59"/>
      <c r="RQ44" s="59"/>
      <c r="RR44" s="59"/>
      <c r="RS44" s="59"/>
      <c r="RT44" s="59"/>
      <c r="RU44" s="59"/>
      <c r="RV44" s="59"/>
      <c r="RW44" s="59"/>
      <c r="RX44" s="59"/>
      <c r="RY44" s="59"/>
      <c r="RZ44" s="59"/>
      <c r="SA44" s="59"/>
      <c r="SB44" s="59"/>
      <c r="SC44" s="59"/>
      <c r="SD44" s="59"/>
      <c r="SE44" s="59"/>
      <c r="SF44" s="59"/>
      <c r="SG44" s="59"/>
      <c r="SH44" s="59"/>
      <c r="SI44" s="59"/>
      <c r="SJ44" s="59"/>
      <c r="SK44" s="59"/>
      <c r="SL44" s="59"/>
      <c r="SM44" s="59"/>
      <c r="SN44" s="59"/>
      <c r="SO44" s="59"/>
      <c r="SP44" s="59"/>
      <c r="SQ44" s="59"/>
      <c r="SR44" s="59"/>
      <c r="SS44" s="59"/>
      <c r="ST44" s="59"/>
      <c r="SU44" s="59"/>
      <c r="SV44" s="59"/>
      <c r="SW44" s="59"/>
      <c r="SX44" s="59"/>
      <c r="SY44" s="59"/>
      <c r="SZ44" s="59"/>
      <c r="TA44" s="59"/>
      <c r="TB44" s="59"/>
      <c r="TC44" s="59"/>
      <c r="TD44" s="59"/>
      <c r="TE44" s="59"/>
      <c r="TF44" s="59"/>
      <c r="TG44" s="59"/>
      <c r="TH44" s="59"/>
      <c r="TI44" s="59"/>
      <c r="TJ44" s="59"/>
      <c r="TK44" s="59"/>
      <c r="TL44" s="59"/>
      <c r="TM44" s="59"/>
      <c r="TN44" s="59"/>
      <c r="TO44" s="59"/>
      <c r="TP44" s="59"/>
      <c r="TQ44" s="59"/>
      <c r="TR44" s="59"/>
      <c r="TS44" s="59"/>
      <c r="TT44" s="59"/>
      <c r="TU44" s="59"/>
      <c r="TV44" s="59"/>
      <c r="TW44" s="59"/>
      <c r="TX44" s="59"/>
      <c r="TY44" s="59"/>
      <c r="TZ44" s="59"/>
      <c r="UA44" s="59"/>
      <c r="UB44" s="59"/>
      <c r="UC44" s="59"/>
      <c r="UD44" s="59"/>
      <c r="UE44" s="59"/>
      <c r="UF44" s="59"/>
      <c r="UG44" s="59"/>
      <c r="UH44" s="59"/>
      <c r="UI44" s="59"/>
      <c r="UJ44" s="59"/>
      <c r="UK44" s="59"/>
      <c r="UL44" s="59"/>
      <c r="UM44" s="59"/>
      <c r="UN44" s="59"/>
      <c r="UO44" s="59"/>
      <c r="UP44" s="59"/>
      <c r="UQ44" s="59"/>
      <c r="UR44" s="59"/>
      <c r="US44" s="59"/>
      <c r="UT44" s="59"/>
      <c r="UU44" s="59"/>
      <c r="UV44" s="59"/>
      <c r="UW44" s="59"/>
      <c r="UX44" s="59"/>
      <c r="UY44" s="59"/>
      <c r="UZ44" s="59"/>
      <c r="VA44" s="59"/>
      <c r="VB44" s="59"/>
      <c r="VC44" s="59"/>
      <c r="VD44" s="59"/>
      <c r="VE44" s="59"/>
      <c r="VF44" s="59"/>
      <c r="VG44" s="59"/>
      <c r="VH44" s="59"/>
      <c r="VI44" s="59"/>
      <c r="VJ44" s="59"/>
      <c r="VK44" s="59"/>
      <c r="VL44" s="59"/>
      <c r="VM44" s="59"/>
      <c r="VN44" s="59"/>
      <c r="VO44" s="59"/>
      <c r="VP44" s="59"/>
      <c r="VQ44" s="59"/>
      <c r="VR44" s="59"/>
      <c r="VS44" s="59"/>
      <c r="VT44" s="59"/>
      <c r="VU44" s="59"/>
      <c r="VV44" s="59"/>
      <c r="VW44" s="59"/>
      <c r="VX44" s="59"/>
      <c r="VY44" s="59"/>
      <c r="VZ44" s="59"/>
      <c r="WA44" s="59"/>
      <c r="WB44" s="59"/>
      <c r="WC44" s="59"/>
      <c r="WD44" s="59"/>
      <c r="WE44" s="59"/>
      <c r="WF44" s="59"/>
      <c r="WG44" s="59"/>
      <c r="WH44" s="59"/>
      <c r="WI44" s="59"/>
      <c r="WJ44" s="59"/>
      <c r="WK44" s="59"/>
      <c r="WL44" s="59"/>
      <c r="WM44" s="59"/>
      <c r="WN44" s="59"/>
      <c r="WO44" s="59"/>
      <c r="WP44" s="59"/>
      <c r="WQ44" s="59"/>
      <c r="WR44" s="59"/>
      <c r="WS44" s="59"/>
      <c r="WT44" s="59"/>
      <c r="WU44" s="59"/>
      <c r="WV44" s="59"/>
      <c r="WW44" s="59"/>
      <c r="WX44" s="59"/>
      <c r="WY44" s="59"/>
      <c r="WZ44" s="59"/>
      <c r="XA44" s="59"/>
      <c r="XB44" s="59"/>
      <c r="XC44" s="59"/>
      <c r="XD44" s="59"/>
      <c r="XE44" s="59"/>
      <c r="XF44" s="59"/>
      <c r="XG44" s="59"/>
      <c r="XH44" s="59"/>
      <c r="XI44" s="59"/>
      <c r="XJ44" s="59"/>
      <c r="XK44" s="59"/>
      <c r="XL44" s="59"/>
      <c r="XM44" s="59"/>
      <c r="XN44" s="59"/>
      <c r="XO44" s="59"/>
      <c r="XP44" s="59"/>
      <c r="XQ44" s="59"/>
      <c r="XR44" s="59"/>
      <c r="XS44" s="59"/>
      <c r="XT44" s="59"/>
      <c r="XU44" s="59"/>
      <c r="XV44" s="59"/>
      <c r="XW44" s="59"/>
      <c r="XX44" s="59"/>
      <c r="XY44" s="59"/>
      <c r="XZ44" s="59"/>
      <c r="YA44" s="59"/>
      <c r="YB44" s="59"/>
      <c r="YC44" s="59"/>
      <c r="YD44" s="59"/>
      <c r="YE44" s="59"/>
      <c r="YF44" s="59"/>
      <c r="YG44" s="59"/>
      <c r="YH44" s="59"/>
      <c r="YI44" s="59"/>
      <c r="YJ44" s="59"/>
      <c r="YK44" s="59"/>
      <c r="YL44" s="59"/>
      <c r="YM44" s="59"/>
      <c r="YN44" s="59"/>
      <c r="YO44" s="59"/>
      <c r="YP44" s="59"/>
      <c r="YQ44" s="59"/>
      <c r="YR44" s="59"/>
      <c r="YS44" s="59"/>
      <c r="YT44" s="59"/>
      <c r="YU44" s="59"/>
      <c r="YV44" s="59"/>
      <c r="YW44" s="59"/>
      <c r="YX44" s="59"/>
      <c r="YY44" s="59"/>
      <c r="YZ44" s="59"/>
      <c r="ZA44" s="59"/>
      <c r="ZB44" s="59"/>
      <c r="ZC44" s="59"/>
      <c r="ZD44" s="59"/>
      <c r="ZE44" s="59"/>
      <c r="ZF44" s="59"/>
      <c r="ZG44" s="59"/>
      <c r="ZH44" s="59"/>
      <c r="ZI44" s="59"/>
      <c r="ZJ44" s="59"/>
      <c r="ZK44" s="59"/>
      <c r="ZL44" s="59"/>
      <c r="ZM44" s="59"/>
      <c r="ZN44" s="59"/>
      <c r="ZO44" s="59"/>
      <c r="ZP44" s="59"/>
      <c r="ZQ44" s="59"/>
      <c r="ZR44" s="59"/>
      <c r="ZS44" s="59"/>
      <c r="ZT44" s="59"/>
      <c r="ZU44" s="59"/>
      <c r="ZV44" s="59"/>
      <c r="ZW44" s="59"/>
      <c r="ZX44" s="59"/>
      <c r="ZY44" s="59"/>
      <c r="ZZ44" s="59"/>
      <c r="AAA44" s="59"/>
      <c r="AAB44" s="59"/>
      <c r="AAC44" s="59"/>
      <c r="AAD44" s="59"/>
      <c r="AAE44" s="59"/>
      <c r="AAF44" s="59"/>
      <c r="AAG44" s="59"/>
      <c r="AAH44" s="59"/>
      <c r="AAI44" s="59"/>
      <c r="AAJ44" s="59"/>
      <c r="AAK44" s="59"/>
      <c r="AAL44" s="59"/>
      <c r="AAM44" s="59"/>
      <c r="AAN44" s="59"/>
      <c r="AAO44" s="59"/>
      <c r="AAP44" s="59"/>
      <c r="AAQ44" s="59"/>
      <c r="AAR44" s="59"/>
      <c r="AAS44" s="59"/>
      <c r="AAT44" s="59"/>
      <c r="AAU44" s="59"/>
      <c r="AAV44" s="59"/>
      <c r="AAW44" s="59"/>
      <c r="AAX44" s="59"/>
      <c r="AAY44" s="59"/>
      <c r="AAZ44" s="59"/>
      <c r="ABA44" s="59"/>
      <c r="ABB44" s="59"/>
      <c r="ABC44" s="59"/>
      <c r="ABD44" s="59"/>
      <c r="ABE44" s="59"/>
      <c r="ABF44" s="59"/>
      <c r="ABG44" s="59"/>
      <c r="ABH44" s="59"/>
      <c r="ABI44" s="59"/>
      <c r="ABJ44" s="59"/>
      <c r="ABK44" s="59"/>
      <c r="ABL44" s="59"/>
      <c r="ABM44" s="59"/>
      <c r="ABN44" s="59"/>
      <c r="ABO44" s="59"/>
      <c r="ABP44" s="59"/>
      <c r="ABQ44" s="59"/>
      <c r="ABR44" s="59"/>
      <c r="ABS44" s="59"/>
      <c r="ABT44" s="59"/>
      <c r="ABU44" s="59"/>
      <c r="ABV44" s="59"/>
      <c r="ABW44" s="59"/>
      <c r="ABX44" s="59"/>
      <c r="ABY44" s="59"/>
      <c r="ABZ44" s="59"/>
      <c r="ACA44" s="59"/>
      <c r="ACB44" s="59"/>
      <c r="ACC44" s="59"/>
      <c r="ACD44" s="59"/>
      <c r="ACE44" s="59"/>
      <c r="ACF44" s="59"/>
      <c r="ACG44" s="59"/>
      <c r="ACH44" s="59"/>
      <c r="ACI44" s="59"/>
      <c r="ACJ44" s="59"/>
      <c r="ACK44" s="59"/>
      <c r="ACL44" s="59"/>
      <c r="ACM44" s="59"/>
      <c r="ACN44" s="59"/>
      <c r="ACO44" s="59"/>
      <c r="ACP44" s="59"/>
      <c r="ACQ44" s="59"/>
      <c r="ACR44" s="59"/>
      <c r="ACS44" s="59"/>
      <c r="ACT44" s="59"/>
      <c r="ACU44" s="59"/>
      <c r="ACV44" s="59"/>
      <c r="ACW44" s="59"/>
      <c r="ACX44" s="59"/>
      <c r="ACY44" s="59"/>
      <c r="ACZ44" s="59"/>
      <c r="ADA44" s="59"/>
      <c r="ADB44" s="59"/>
      <c r="ADC44" s="59"/>
      <c r="ADD44" s="59"/>
      <c r="ADE44" s="59"/>
      <c r="ADF44" s="59"/>
      <c r="ADG44" s="59"/>
      <c r="ADH44" s="59"/>
      <c r="ADI44" s="59"/>
      <c r="ADJ44" s="59"/>
      <c r="ADK44" s="59"/>
      <c r="ADL44" s="59"/>
      <c r="ADM44" s="59"/>
      <c r="ADN44" s="59"/>
      <c r="ADO44" s="59"/>
      <c r="ADP44" s="59"/>
      <c r="ADQ44" s="59"/>
      <c r="ADR44" s="59"/>
      <c r="ADS44" s="59"/>
      <c r="ADT44" s="59"/>
      <c r="ADU44" s="59"/>
      <c r="ADV44" s="59"/>
      <c r="ADW44" s="59"/>
      <c r="ADX44" s="59"/>
      <c r="ADY44" s="59"/>
      <c r="ADZ44" s="59"/>
      <c r="AEA44" s="59"/>
      <c r="AEB44" s="59"/>
      <c r="AEC44" s="59"/>
      <c r="AED44" s="59"/>
      <c r="AEE44" s="59"/>
      <c r="AEF44" s="59"/>
      <c r="AEG44" s="59"/>
      <c r="AEH44" s="59"/>
      <c r="AEI44" s="59"/>
      <c r="AEJ44" s="59"/>
      <c r="AEK44" s="59"/>
      <c r="AEL44" s="59"/>
      <c r="AEM44" s="59"/>
      <c r="AEN44" s="59"/>
      <c r="AEO44" s="59"/>
      <c r="AEP44" s="59"/>
      <c r="AEQ44" s="59"/>
      <c r="AER44" s="59"/>
      <c r="AES44" s="59"/>
      <c r="AET44" s="59"/>
      <c r="AEU44" s="59"/>
      <c r="AEV44" s="59"/>
      <c r="AEW44" s="59"/>
      <c r="AEX44" s="59"/>
      <c r="AEY44" s="59"/>
      <c r="AEZ44" s="59"/>
      <c r="AFA44" s="59"/>
      <c r="AFB44" s="59"/>
      <c r="AFC44" s="59"/>
      <c r="AFD44" s="59"/>
      <c r="AFE44" s="59"/>
      <c r="AFF44" s="59"/>
      <c r="AFG44" s="59"/>
      <c r="AFH44" s="59"/>
      <c r="AFI44" s="59"/>
      <c r="AFJ44" s="59"/>
      <c r="AFK44" s="59"/>
      <c r="AFL44" s="59"/>
      <c r="AFM44" s="59"/>
      <c r="AFN44" s="59"/>
      <c r="AFO44" s="59"/>
      <c r="AFP44" s="59"/>
      <c r="AFQ44" s="59"/>
      <c r="AFR44" s="59"/>
      <c r="AFS44" s="59"/>
      <c r="AFT44" s="59"/>
      <c r="AFU44" s="59"/>
      <c r="AFV44" s="59"/>
      <c r="AFW44" s="59"/>
      <c r="AFX44" s="59"/>
      <c r="AFY44" s="59"/>
      <c r="AFZ44" s="59"/>
      <c r="AGA44" s="59"/>
      <c r="AGB44" s="59"/>
      <c r="AGC44" s="59"/>
      <c r="AGD44" s="59"/>
      <c r="AGE44" s="59"/>
      <c r="AGF44" s="59"/>
      <c r="AGG44" s="59"/>
      <c r="AGH44" s="59"/>
      <c r="AGI44" s="59"/>
      <c r="AGJ44" s="59"/>
      <c r="AGK44" s="59"/>
      <c r="AGL44" s="59"/>
      <c r="AGM44" s="59"/>
      <c r="AGN44" s="59"/>
      <c r="AGO44" s="59"/>
      <c r="AGP44" s="59"/>
      <c r="AGQ44" s="59"/>
      <c r="AGR44" s="59"/>
      <c r="AGS44" s="59"/>
      <c r="AGT44" s="59"/>
      <c r="AGU44" s="59"/>
      <c r="AGV44" s="59"/>
      <c r="AGW44" s="59"/>
      <c r="AGX44" s="59"/>
      <c r="AGY44" s="59"/>
      <c r="AGZ44" s="59"/>
      <c r="AHA44" s="59"/>
      <c r="AHB44" s="59"/>
      <c r="AHC44" s="59"/>
      <c r="AHD44" s="59"/>
      <c r="AHE44" s="59"/>
      <c r="AHF44" s="59"/>
      <c r="AHG44" s="59"/>
      <c r="AHH44" s="59"/>
      <c r="AHI44" s="59"/>
      <c r="AHJ44" s="59"/>
      <c r="AHK44" s="59"/>
      <c r="AHL44" s="59"/>
      <c r="AHM44" s="59"/>
      <c r="AHN44" s="59"/>
      <c r="AHO44" s="59"/>
      <c r="AHP44" s="59"/>
      <c r="AHQ44" s="59"/>
      <c r="AHR44" s="59"/>
      <c r="AHS44" s="59"/>
      <c r="AHT44" s="59"/>
      <c r="AHU44" s="59"/>
      <c r="AHV44" s="59"/>
      <c r="AHW44" s="59"/>
      <c r="AHX44" s="59"/>
      <c r="AHY44" s="59"/>
      <c r="AHZ44" s="59"/>
      <c r="AIA44" s="59"/>
      <c r="AIB44" s="59"/>
      <c r="AIC44" s="59"/>
      <c r="AID44" s="59"/>
      <c r="AIE44" s="59"/>
      <c r="AIF44" s="59"/>
      <c r="AIG44" s="59"/>
      <c r="AIH44" s="59"/>
      <c r="AII44" s="59"/>
      <c r="AIJ44" s="59"/>
      <c r="AIK44" s="59"/>
      <c r="AIL44" s="59"/>
      <c r="AIM44" s="59"/>
      <c r="AIN44" s="59"/>
      <c r="AIO44" s="59"/>
      <c r="AIP44" s="59"/>
      <c r="AIQ44" s="59"/>
      <c r="AIR44" s="59"/>
      <c r="AIS44" s="59"/>
      <c r="AIT44" s="59"/>
      <c r="AIU44" s="59"/>
      <c r="AIV44" s="59"/>
      <c r="AIW44" s="59"/>
      <c r="AIX44" s="59"/>
      <c r="AIY44" s="59"/>
      <c r="AIZ44" s="59"/>
      <c r="AJA44" s="59"/>
      <c r="AJB44" s="59"/>
      <c r="AJC44" s="59"/>
      <c r="AJD44" s="59"/>
      <c r="AJE44" s="59"/>
      <c r="AJF44" s="59"/>
      <c r="AJG44" s="59"/>
      <c r="AJH44" s="59"/>
      <c r="AJI44" s="59"/>
      <c r="AJJ44" s="59"/>
      <c r="AJK44" s="59"/>
      <c r="AJL44" s="59"/>
      <c r="AJM44" s="59"/>
      <c r="AJN44" s="59"/>
      <c r="AJO44" s="59"/>
      <c r="AJP44" s="59"/>
      <c r="AJQ44" s="59"/>
      <c r="AJR44" s="59"/>
      <c r="AJS44" s="59"/>
      <c r="AJT44" s="59"/>
      <c r="AJU44" s="59"/>
      <c r="AJV44" s="59"/>
      <c r="AJW44" s="59"/>
      <c r="AJX44" s="59"/>
      <c r="AJY44" s="59"/>
      <c r="AJZ44" s="59"/>
      <c r="AKA44" s="59"/>
      <c r="AKB44" s="59"/>
      <c r="AKC44" s="59"/>
      <c r="AKD44" s="59"/>
      <c r="AKE44" s="59"/>
      <c r="AKF44" s="59"/>
      <c r="AKG44" s="59"/>
      <c r="AKH44" s="59"/>
      <c r="AKI44" s="59"/>
      <c r="AKJ44" s="59"/>
      <c r="AKK44" s="59"/>
      <c r="AKL44" s="59"/>
      <c r="AKM44" s="59"/>
      <c r="AKN44" s="59"/>
      <c r="AKO44" s="59"/>
      <c r="AKP44" s="59"/>
      <c r="AKQ44" s="59"/>
      <c r="AKR44" s="59"/>
      <c r="AKS44" s="59"/>
      <c r="AKT44" s="59"/>
      <c r="AKU44" s="59"/>
      <c r="AKV44" s="59"/>
      <c r="AKW44" s="59"/>
      <c r="AKX44" s="59"/>
      <c r="AKY44" s="59"/>
      <c r="AKZ44" s="59"/>
      <c r="ALA44" s="59"/>
      <c r="ALB44" s="59"/>
      <c r="ALC44" s="59"/>
      <c r="ALD44" s="59"/>
      <c r="ALE44" s="59"/>
      <c r="ALF44" s="59"/>
      <c r="ALG44" s="59"/>
      <c r="ALH44" s="59"/>
      <c r="ALI44" s="59"/>
      <c r="ALJ44" s="59"/>
      <c r="ALK44" s="59"/>
      <c r="ALL44" s="59"/>
      <c r="ALM44" s="59"/>
      <c r="ALN44" s="59"/>
      <c r="ALO44" s="59"/>
      <c r="ALP44" s="59"/>
      <c r="ALQ44" s="59"/>
      <c r="ALR44" s="59"/>
      <c r="ALS44" s="59"/>
      <c r="ALT44" s="59"/>
      <c r="ALU44" s="59"/>
      <c r="ALV44" s="59"/>
      <c r="ALW44" s="59"/>
      <c r="ALX44" s="59"/>
      <c r="ALY44" s="59"/>
      <c r="ALZ44" s="59"/>
      <c r="AMA44" s="59"/>
      <c r="AMB44" s="59"/>
      <c r="AMC44" s="59"/>
      <c r="AMD44" s="59"/>
      <c r="AME44" s="59"/>
      <c r="AMF44" s="59"/>
      <c r="AMG44" s="59"/>
      <c r="AMH44" s="59"/>
      <c r="AMI44" s="59"/>
      <c r="AMJ44" s="59"/>
    </row>
    <row r="45" spans="1:1024" s="58" customFormat="1" x14ac:dyDescent="0.25">
      <c r="A45" s="74">
        <v>4</v>
      </c>
      <c r="B45" s="88" t="s">
        <v>353</v>
      </c>
      <c r="C45" s="44"/>
      <c r="D45" s="64"/>
      <c r="E45" s="64"/>
      <c r="F45" s="62"/>
      <c r="G45" s="64"/>
      <c r="H45" s="62"/>
      <c r="I45" s="62"/>
      <c r="J45" s="69"/>
      <c r="K45" s="64"/>
      <c r="L45" s="64"/>
      <c r="M45" s="56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  <c r="JO45" s="59"/>
      <c r="JP45" s="59"/>
      <c r="JQ45" s="59"/>
      <c r="JR45" s="59"/>
      <c r="JS45" s="59"/>
      <c r="JT45" s="59"/>
      <c r="JU45" s="59"/>
      <c r="JV45" s="59"/>
      <c r="JW45" s="59"/>
      <c r="JX45" s="59"/>
      <c r="JY45" s="59"/>
      <c r="JZ45" s="59"/>
      <c r="KA45" s="59"/>
      <c r="KB45" s="59"/>
      <c r="KC45" s="59"/>
      <c r="KD45" s="59"/>
      <c r="KE45" s="59"/>
      <c r="KF45" s="59"/>
      <c r="KG45" s="59"/>
      <c r="KH45" s="59"/>
      <c r="KI45" s="59"/>
      <c r="KJ45" s="59"/>
      <c r="KK45" s="59"/>
      <c r="KL45" s="59"/>
      <c r="KM45" s="59"/>
      <c r="KN45" s="59"/>
      <c r="KO45" s="59"/>
      <c r="KP45" s="59"/>
      <c r="KQ45" s="59"/>
      <c r="KR45" s="59"/>
      <c r="KS45" s="59"/>
      <c r="KT45" s="59"/>
      <c r="KU45" s="59"/>
      <c r="KV45" s="59"/>
      <c r="KW45" s="59"/>
      <c r="KX45" s="59"/>
      <c r="KY45" s="59"/>
      <c r="KZ45" s="59"/>
      <c r="LA45" s="59"/>
      <c r="LB45" s="59"/>
      <c r="LC45" s="59"/>
      <c r="LD45" s="59"/>
      <c r="LE45" s="59"/>
      <c r="LF45" s="59"/>
      <c r="LG45" s="59"/>
      <c r="LH45" s="59"/>
      <c r="LI45" s="59"/>
      <c r="LJ45" s="59"/>
      <c r="LK45" s="59"/>
      <c r="LL45" s="59"/>
      <c r="LM45" s="59"/>
      <c r="LN45" s="59"/>
      <c r="LO45" s="59"/>
      <c r="LP45" s="59"/>
      <c r="LQ45" s="59"/>
      <c r="LR45" s="59"/>
      <c r="LS45" s="59"/>
      <c r="LT45" s="59"/>
      <c r="LU45" s="59"/>
      <c r="LV45" s="59"/>
      <c r="LW45" s="59"/>
      <c r="LX45" s="59"/>
      <c r="LY45" s="59"/>
      <c r="LZ45" s="59"/>
      <c r="MA45" s="59"/>
      <c r="MB45" s="59"/>
      <c r="MC45" s="59"/>
      <c r="MD45" s="59"/>
      <c r="ME45" s="59"/>
      <c r="MF45" s="59"/>
      <c r="MG45" s="59"/>
      <c r="MH45" s="59"/>
      <c r="MI45" s="59"/>
      <c r="MJ45" s="59"/>
      <c r="MK45" s="59"/>
      <c r="ML45" s="59"/>
      <c r="MM45" s="59"/>
      <c r="MN45" s="59"/>
      <c r="MO45" s="59"/>
      <c r="MP45" s="59"/>
      <c r="MQ45" s="59"/>
      <c r="MR45" s="59"/>
      <c r="MS45" s="59"/>
      <c r="MT45" s="59"/>
      <c r="MU45" s="59"/>
      <c r="MV45" s="59"/>
      <c r="MW45" s="59"/>
      <c r="MX45" s="59"/>
      <c r="MY45" s="59"/>
      <c r="MZ45" s="59"/>
      <c r="NA45" s="59"/>
      <c r="NB45" s="59"/>
      <c r="NC45" s="59"/>
      <c r="ND45" s="59"/>
      <c r="NE45" s="59"/>
      <c r="NF45" s="59"/>
      <c r="NG45" s="59"/>
      <c r="NH45" s="59"/>
      <c r="NI45" s="59"/>
      <c r="NJ45" s="59"/>
      <c r="NK45" s="59"/>
      <c r="NL45" s="59"/>
      <c r="NM45" s="59"/>
      <c r="NN45" s="59"/>
      <c r="NO45" s="59"/>
      <c r="NP45" s="59"/>
      <c r="NQ45" s="59"/>
      <c r="NR45" s="59"/>
      <c r="NS45" s="59"/>
      <c r="NT45" s="59"/>
      <c r="NU45" s="59"/>
      <c r="NV45" s="59"/>
      <c r="NW45" s="59"/>
      <c r="NX45" s="59"/>
      <c r="NY45" s="59"/>
      <c r="NZ45" s="59"/>
      <c r="OA45" s="59"/>
      <c r="OB45" s="59"/>
      <c r="OC45" s="59"/>
      <c r="OD45" s="59"/>
      <c r="OE45" s="59"/>
      <c r="OF45" s="59"/>
      <c r="OG45" s="59"/>
      <c r="OH45" s="59"/>
      <c r="OI45" s="59"/>
      <c r="OJ45" s="59"/>
      <c r="OK45" s="59"/>
      <c r="OL45" s="59"/>
      <c r="OM45" s="59"/>
      <c r="ON45" s="59"/>
      <c r="OO45" s="59"/>
      <c r="OP45" s="59"/>
      <c r="OQ45" s="59"/>
      <c r="OR45" s="59"/>
      <c r="OS45" s="59"/>
      <c r="OT45" s="59"/>
      <c r="OU45" s="59"/>
      <c r="OV45" s="59"/>
      <c r="OW45" s="59"/>
      <c r="OX45" s="59"/>
      <c r="OY45" s="59"/>
      <c r="OZ45" s="59"/>
      <c r="PA45" s="59"/>
      <c r="PB45" s="59"/>
      <c r="PC45" s="59"/>
      <c r="PD45" s="59"/>
      <c r="PE45" s="59"/>
      <c r="PF45" s="59"/>
      <c r="PG45" s="59"/>
      <c r="PH45" s="59"/>
      <c r="PI45" s="59"/>
      <c r="PJ45" s="59"/>
      <c r="PK45" s="59"/>
      <c r="PL45" s="59"/>
      <c r="PM45" s="59"/>
      <c r="PN45" s="59"/>
      <c r="PO45" s="59"/>
      <c r="PP45" s="59"/>
      <c r="PQ45" s="59"/>
      <c r="PR45" s="59"/>
      <c r="PS45" s="59"/>
      <c r="PT45" s="59"/>
      <c r="PU45" s="59"/>
      <c r="PV45" s="59"/>
      <c r="PW45" s="59"/>
      <c r="PX45" s="59"/>
      <c r="PY45" s="59"/>
      <c r="PZ45" s="59"/>
      <c r="QA45" s="59"/>
      <c r="QB45" s="59"/>
      <c r="QC45" s="59"/>
      <c r="QD45" s="59"/>
      <c r="QE45" s="59"/>
      <c r="QF45" s="59"/>
      <c r="QG45" s="59"/>
      <c r="QH45" s="59"/>
      <c r="QI45" s="59"/>
      <c r="QJ45" s="59"/>
      <c r="QK45" s="59"/>
      <c r="QL45" s="59"/>
      <c r="QM45" s="59"/>
      <c r="QN45" s="59"/>
      <c r="QO45" s="59"/>
      <c r="QP45" s="59"/>
      <c r="QQ45" s="59"/>
      <c r="QR45" s="59"/>
      <c r="QS45" s="59"/>
      <c r="QT45" s="59"/>
      <c r="QU45" s="59"/>
      <c r="QV45" s="59"/>
      <c r="QW45" s="59"/>
      <c r="QX45" s="59"/>
      <c r="QY45" s="59"/>
      <c r="QZ45" s="59"/>
      <c r="RA45" s="59"/>
      <c r="RB45" s="59"/>
      <c r="RC45" s="59"/>
      <c r="RD45" s="59"/>
      <c r="RE45" s="59"/>
      <c r="RF45" s="59"/>
      <c r="RG45" s="59"/>
      <c r="RH45" s="59"/>
      <c r="RI45" s="59"/>
      <c r="RJ45" s="59"/>
      <c r="RK45" s="59"/>
      <c r="RL45" s="59"/>
      <c r="RM45" s="59"/>
      <c r="RN45" s="59"/>
      <c r="RO45" s="59"/>
      <c r="RP45" s="59"/>
      <c r="RQ45" s="59"/>
      <c r="RR45" s="59"/>
      <c r="RS45" s="59"/>
      <c r="RT45" s="59"/>
      <c r="RU45" s="59"/>
      <c r="RV45" s="59"/>
      <c r="RW45" s="59"/>
      <c r="RX45" s="59"/>
      <c r="RY45" s="59"/>
      <c r="RZ45" s="59"/>
      <c r="SA45" s="59"/>
      <c r="SB45" s="59"/>
      <c r="SC45" s="59"/>
      <c r="SD45" s="59"/>
      <c r="SE45" s="59"/>
      <c r="SF45" s="59"/>
      <c r="SG45" s="59"/>
      <c r="SH45" s="59"/>
      <c r="SI45" s="59"/>
      <c r="SJ45" s="59"/>
      <c r="SK45" s="59"/>
      <c r="SL45" s="59"/>
      <c r="SM45" s="59"/>
      <c r="SN45" s="59"/>
      <c r="SO45" s="59"/>
      <c r="SP45" s="59"/>
      <c r="SQ45" s="59"/>
      <c r="SR45" s="59"/>
      <c r="SS45" s="59"/>
      <c r="ST45" s="59"/>
      <c r="SU45" s="59"/>
      <c r="SV45" s="59"/>
      <c r="SW45" s="59"/>
      <c r="SX45" s="59"/>
      <c r="SY45" s="59"/>
      <c r="SZ45" s="59"/>
      <c r="TA45" s="59"/>
      <c r="TB45" s="59"/>
      <c r="TC45" s="59"/>
      <c r="TD45" s="59"/>
      <c r="TE45" s="59"/>
      <c r="TF45" s="59"/>
      <c r="TG45" s="59"/>
      <c r="TH45" s="59"/>
      <c r="TI45" s="59"/>
      <c r="TJ45" s="59"/>
      <c r="TK45" s="59"/>
      <c r="TL45" s="59"/>
      <c r="TM45" s="59"/>
      <c r="TN45" s="59"/>
      <c r="TO45" s="59"/>
      <c r="TP45" s="59"/>
      <c r="TQ45" s="59"/>
      <c r="TR45" s="59"/>
      <c r="TS45" s="59"/>
      <c r="TT45" s="59"/>
      <c r="TU45" s="59"/>
      <c r="TV45" s="59"/>
      <c r="TW45" s="59"/>
      <c r="TX45" s="59"/>
      <c r="TY45" s="59"/>
      <c r="TZ45" s="59"/>
      <c r="UA45" s="59"/>
      <c r="UB45" s="59"/>
      <c r="UC45" s="59"/>
      <c r="UD45" s="59"/>
      <c r="UE45" s="59"/>
      <c r="UF45" s="59"/>
      <c r="UG45" s="59"/>
      <c r="UH45" s="59"/>
      <c r="UI45" s="59"/>
      <c r="UJ45" s="59"/>
      <c r="UK45" s="59"/>
      <c r="UL45" s="59"/>
      <c r="UM45" s="59"/>
      <c r="UN45" s="59"/>
      <c r="UO45" s="59"/>
      <c r="UP45" s="59"/>
      <c r="UQ45" s="59"/>
      <c r="UR45" s="59"/>
      <c r="US45" s="59"/>
      <c r="UT45" s="59"/>
      <c r="UU45" s="59"/>
      <c r="UV45" s="59"/>
      <c r="UW45" s="59"/>
      <c r="UX45" s="59"/>
      <c r="UY45" s="59"/>
      <c r="UZ45" s="59"/>
      <c r="VA45" s="59"/>
      <c r="VB45" s="59"/>
      <c r="VC45" s="59"/>
      <c r="VD45" s="59"/>
      <c r="VE45" s="59"/>
      <c r="VF45" s="59"/>
      <c r="VG45" s="59"/>
      <c r="VH45" s="59"/>
      <c r="VI45" s="59"/>
      <c r="VJ45" s="59"/>
      <c r="VK45" s="59"/>
      <c r="VL45" s="59"/>
      <c r="VM45" s="59"/>
      <c r="VN45" s="59"/>
      <c r="VO45" s="59"/>
      <c r="VP45" s="59"/>
      <c r="VQ45" s="59"/>
      <c r="VR45" s="59"/>
      <c r="VS45" s="59"/>
      <c r="VT45" s="59"/>
      <c r="VU45" s="59"/>
      <c r="VV45" s="59"/>
      <c r="VW45" s="59"/>
      <c r="VX45" s="59"/>
      <c r="VY45" s="59"/>
      <c r="VZ45" s="59"/>
      <c r="WA45" s="59"/>
      <c r="WB45" s="59"/>
      <c r="WC45" s="59"/>
      <c r="WD45" s="59"/>
      <c r="WE45" s="59"/>
      <c r="WF45" s="59"/>
      <c r="WG45" s="59"/>
      <c r="WH45" s="59"/>
      <c r="WI45" s="59"/>
      <c r="WJ45" s="59"/>
      <c r="WK45" s="59"/>
      <c r="WL45" s="59"/>
      <c r="WM45" s="59"/>
      <c r="WN45" s="59"/>
      <c r="WO45" s="59"/>
      <c r="WP45" s="59"/>
      <c r="WQ45" s="59"/>
      <c r="WR45" s="59"/>
      <c r="WS45" s="59"/>
      <c r="WT45" s="59"/>
      <c r="WU45" s="59"/>
      <c r="WV45" s="59"/>
      <c r="WW45" s="59"/>
      <c r="WX45" s="59"/>
      <c r="WY45" s="59"/>
      <c r="WZ45" s="59"/>
      <c r="XA45" s="59"/>
      <c r="XB45" s="59"/>
      <c r="XC45" s="59"/>
      <c r="XD45" s="59"/>
      <c r="XE45" s="59"/>
      <c r="XF45" s="59"/>
      <c r="XG45" s="59"/>
      <c r="XH45" s="59"/>
      <c r="XI45" s="59"/>
      <c r="XJ45" s="59"/>
      <c r="XK45" s="59"/>
      <c r="XL45" s="59"/>
      <c r="XM45" s="59"/>
      <c r="XN45" s="59"/>
      <c r="XO45" s="59"/>
      <c r="XP45" s="59"/>
      <c r="XQ45" s="59"/>
      <c r="XR45" s="59"/>
      <c r="XS45" s="59"/>
      <c r="XT45" s="59"/>
      <c r="XU45" s="59"/>
      <c r="XV45" s="59"/>
      <c r="XW45" s="59"/>
      <c r="XX45" s="59"/>
      <c r="XY45" s="59"/>
      <c r="XZ45" s="59"/>
      <c r="YA45" s="59"/>
      <c r="YB45" s="59"/>
      <c r="YC45" s="59"/>
      <c r="YD45" s="59"/>
      <c r="YE45" s="59"/>
      <c r="YF45" s="59"/>
      <c r="YG45" s="59"/>
      <c r="YH45" s="59"/>
      <c r="YI45" s="59"/>
      <c r="YJ45" s="59"/>
      <c r="YK45" s="59"/>
      <c r="YL45" s="59"/>
      <c r="YM45" s="59"/>
      <c r="YN45" s="59"/>
      <c r="YO45" s="59"/>
      <c r="YP45" s="59"/>
      <c r="YQ45" s="59"/>
      <c r="YR45" s="59"/>
      <c r="YS45" s="59"/>
      <c r="YT45" s="59"/>
      <c r="YU45" s="59"/>
      <c r="YV45" s="59"/>
      <c r="YW45" s="59"/>
      <c r="YX45" s="59"/>
      <c r="YY45" s="59"/>
      <c r="YZ45" s="59"/>
      <c r="ZA45" s="59"/>
      <c r="ZB45" s="59"/>
      <c r="ZC45" s="59"/>
      <c r="ZD45" s="59"/>
      <c r="ZE45" s="59"/>
      <c r="ZF45" s="59"/>
      <c r="ZG45" s="59"/>
      <c r="ZH45" s="59"/>
      <c r="ZI45" s="59"/>
      <c r="ZJ45" s="59"/>
      <c r="ZK45" s="59"/>
      <c r="ZL45" s="59"/>
      <c r="ZM45" s="59"/>
      <c r="ZN45" s="59"/>
      <c r="ZO45" s="59"/>
      <c r="ZP45" s="59"/>
      <c r="ZQ45" s="59"/>
      <c r="ZR45" s="59"/>
      <c r="ZS45" s="59"/>
      <c r="ZT45" s="59"/>
      <c r="ZU45" s="59"/>
      <c r="ZV45" s="59"/>
      <c r="ZW45" s="59"/>
      <c r="ZX45" s="59"/>
      <c r="ZY45" s="59"/>
      <c r="ZZ45" s="59"/>
      <c r="AAA45" s="59"/>
      <c r="AAB45" s="59"/>
      <c r="AAC45" s="59"/>
      <c r="AAD45" s="59"/>
      <c r="AAE45" s="59"/>
      <c r="AAF45" s="59"/>
      <c r="AAG45" s="59"/>
      <c r="AAH45" s="59"/>
      <c r="AAI45" s="59"/>
      <c r="AAJ45" s="59"/>
      <c r="AAK45" s="59"/>
      <c r="AAL45" s="59"/>
      <c r="AAM45" s="59"/>
      <c r="AAN45" s="59"/>
      <c r="AAO45" s="59"/>
      <c r="AAP45" s="59"/>
      <c r="AAQ45" s="59"/>
      <c r="AAR45" s="59"/>
      <c r="AAS45" s="59"/>
      <c r="AAT45" s="59"/>
      <c r="AAU45" s="59"/>
      <c r="AAV45" s="59"/>
      <c r="AAW45" s="59"/>
      <c r="AAX45" s="59"/>
      <c r="AAY45" s="59"/>
      <c r="AAZ45" s="59"/>
      <c r="ABA45" s="59"/>
      <c r="ABB45" s="59"/>
      <c r="ABC45" s="59"/>
      <c r="ABD45" s="59"/>
      <c r="ABE45" s="59"/>
      <c r="ABF45" s="59"/>
      <c r="ABG45" s="59"/>
      <c r="ABH45" s="59"/>
      <c r="ABI45" s="59"/>
      <c r="ABJ45" s="59"/>
      <c r="ABK45" s="59"/>
      <c r="ABL45" s="59"/>
      <c r="ABM45" s="59"/>
      <c r="ABN45" s="59"/>
      <c r="ABO45" s="59"/>
      <c r="ABP45" s="59"/>
      <c r="ABQ45" s="59"/>
      <c r="ABR45" s="59"/>
      <c r="ABS45" s="59"/>
      <c r="ABT45" s="59"/>
      <c r="ABU45" s="59"/>
      <c r="ABV45" s="59"/>
      <c r="ABW45" s="59"/>
      <c r="ABX45" s="59"/>
      <c r="ABY45" s="59"/>
      <c r="ABZ45" s="59"/>
      <c r="ACA45" s="59"/>
      <c r="ACB45" s="59"/>
      <c r="ACC45" s="59"/>
      <c r="ACD45" s="59"/>
      <c r="ACE45" s="59"/>
      <c r="ACF45" s="59"/>
      <c r="ACG45" s="59"/>
      <c r="ACH45" s="59"/>
      <c r="ACI45" s="59"/>
      <c r="ACJ45" s="59"/>
      <c r="ACK45" s="59"/>
      <c r="ACL45" s="59"/>
      <c r="ACM45" s="59"/>
      <c r="ACN45" s="59"/>
      <c r="ACO45" s="59"/>
      <c r="ACP45" s="59"/>
      <c r="ACQ45" s="59"/>
      <c r="ACR45" s="59"/>
      <c r="ACS45" s="59"/>
      <c r="ACT45" s="59"/>
      <c r="ACU45" s="59"/>
      <c r="ACV45" s="59"/>
      <c r="ACW45" s="59"/>
      <c r="ACX45" s="59"/>
      <c r="ACY45" s="59"/>
      <c r="ACZ45" s="59"/>
      <c r="ADA45" s="59"/>
      <c r="ADB45" s="59"/>
      <c r="ADC45" s="59"/>
      <c r="ADD45" s="59"/>
      <c r="ADE45" s="59"/>
      <c r="ADF45" s="59"/>
      <c r="ADG45" s="59"/>
      <c r="ADH45" s="59"/>
      <c r="ADI45" s="59"/>
      <c r="ADJ45" s="59"/>
      <c r="ADK45" s="59"/>
      <c r="ADL45" s="59"/>
      <c r="ADM45" s="59"/>
      <c r="ADN45" s="59"/>
      <c r="ADO45" s="59"/>
      <c r="ADP45" s="59"/>
      <c r="ADQ45" s="59"/>
      <c r="ADR45" s="59"/>
      <c r="ADS45" s="59"/>
      <c r="ADT45" s="59"/>
      <c r="ADU45" s="59"/>
      <c r="ADV45" s="59"/>
      <c r="ADW45" s="59"/>
      <c r="ADX45" s="59"/>
      <c r="ADY45" s="59"/>
      <c r="ADZ45" s="59"/>
      <c r="AEA45" s="59"/>
      <c r="AEB45" s="59"/>
      <c r="AEC45" s="59"/>
      <c r="AED45" s="59"/>
      <c r="AEE45" s="59"/>
      <c r="AEF45" s="59"/>
      <c r="AEG45" s="59"/>
      <c r="AEH45" s="59"/>
      <c r="AEI45" s="59"/>
      <c r="AEJ45" s="59"/>
      <c r="AEK45" s="59"/>
      <c r="AEL45" s="59"/>
      <c r="AEM45" s="59"/>
      <c r="AEN45" s="59"/>
      <c r="AEO45" s="59"/>
      <c r="AEP45" s="59"/>
      <c r="AEQ45" s="59"/>
      <c r="AER45" s="59"/>
      <c r="AES45" s="59"/>
      <c r="AET45" s="59"/>
      <c r="AEU45" s="59"/>
      <c r="AEV45" s="59"/>
      <c r="AEW45" s="59"/>
      <c r="AEX45" s="59"/>
      <c r="AEY45" s="59"/>
      <c r="AEZ45" s="59"/>
      <c r="AFA45" s="59"/>
      <c r="AFB45" s="59"/>
      <c r="AFC45" s="59"/>
      <c r="AFD45" s="59"/>
      <c r="AFE45" s="59"/>
      <c r="AFF45" s="59"/>
      <c r="AFG45" s="59"/>
      <c r="AFH45" s="59"/>
      <c r="AFI45" s="59"/>
      <c r="AFJ45" s="59"/>
      <c r="AFK45" s="59"/>
      <c r="AFL45" s="59"/>
      <c r="AFM45" s="59"/>
      <c r="AFN45" s="59"/>
      <c r="AFO45" s="59"/>
      <c r="AFP45" s="59"/>
      <c r="AFQ45" s="59"/>
      <c r="AFR45" s="59"/>
      <c r="AFS45" s="59"/>
      <c r="AFT45" s="59"/>
      <c r="AFU45" s="59"/>
      <c r="AFV45" s="59"/>
      <c r="AFW45" s="59"/>
      <c r="AFX45" s="59"/>
      <c r="AFY45" s="59"/>
      <c r="AFZ45" s="59"/>
      <c r="AGA45" s="59"/>
      <c r="AGB45" s="59"/>
      <c r="AGC45" s="59"/>
      <c r="AGD45" s="59"/>
      <c r="AGE45" s="59"/>
      <c r="AGF45" s="59"/>
      <c r="AGG45" s="59"/>
      <c r="AGH45" s="59"/>
      <c r="AGI45" s="59"/>
      <c r="AGJ45" s="59"/>
      <c r="AGK45" s="59"/>
      <c r="AGL45" s="59"/>
      <c r="AGM45" s="59"/>
      <c r="AGN45" s="59"/>
      <c r="AGO45" s="59"/>
      <c r="AGP45" s="59"/>
      <c r="AGQ45" s="59"/>
      <c r="AGR45" s="59"/>
      <c r="AGS45" s="59"/>
      <c r="AGT45" s="59"/>
      <c r="AGU45" s="59"/>
      <c r="AGV45" s="59"/>
      <c r="AGW45" s="59"/>
      <c r="AGX45" s="59"/>
      <c r="AGY45" s="59"/>
      <c r="AGZ45" s="59"/>
      <c r="AHA45" s="59"/>
      <c r="AHB45" s="59"/>
      <c r="AHC45" s="59"/>
      <c r="AHD45" s="59"/>
      <c r="AHE45" s="59"/>
      <c r="AHF45" s="59"/>
      <c r="AHG45" s="59"/>
      <c r="AHH45" s="59"/>
      <c r="AHI45" s="59"/>
      <c r="AHJ45" s="59"/>
      <c r="AHK45" s="59"/>
      <c r="AHL45" s="59"/>
      <c r="AHM45" s="59"/>
      <c r="AHN45" s="59"/>
      <c r="AHO45" s="59"/>
      <c r="AHP45" s="59"/>
      <c r="AHQ45" s="59"/>
      <c r="AHR45" s="59"/>
      <c r="AHS45" s="59"/>
      <c r="AHT45" s="59"/>
      <c r="AHU45" s="59"/>
      <c r="AHV45" s="59"/>
      <c r="AHW45" s="59"/>
      <c r="AHX45" s="59"/>
      <c r="AHY45" s="59"/>
      <c r="AHZ45" s="59"/>
      <c r="AIA45" s="59"/>
      <c r="AIB45" s="59"/>
      <c r="AIC45" s="59"/>
      <c r="AID45" s="59"/>
      <c r="AIE45" s="59"/>
      <c r="AIF45" s="59"/>
      <c r="AIG45" s="59"/>
      <c r="AIH45" s="59"/>
      <c r="AII45" s="59"/>
      <c r="AIJ45" s="59"/>
      <c r="AIK45" s="59"/>
      <c r="AIL45" s="59"/>
      <c r="AIM45" s="59"/>
      <c r="AIN45" s="59"/>
      <c r="AIO45" s="59"/>
      <c r="AIP45" s="59"/>
      <c r="AIQ45" s="59"/>
      <c r="AIR45" s="59"/>
      <c r="AIS45" s="59"/>
      <c r="AIT45" s="59"/>
      <c r="AIU45" s="59"/>
      <c r="AIV45" s="59"/>
      <c r="AIW45" s="59"/>
      <c r="AIX45" s="59"/>
      <c r="AIY45" s="59"/>
      <c r="AIZ45" s="59"/>
      <c r="AJA45" s="59"/>
      <c r="AJB45" s="59"/>
      <c r="AJC45" s="59"/>
      <c r="AJD45" s="59"/>
      <c r="AJE45" s="59"/>
      <c r="AJF45" s="59"/>
      <c r="AJG45" s="59"/>
      <c r="AJH45" s="59"/>
      <c r="AJI45" s="59"/>
      <c r="AJJ45" s="59"/>
      <c r="AJK45" s="59"/>
      <c r="AJL45" s="59"/>
      <c r="AJM45" s="59"/>
      <c r="AJN45" s="59"/>
      <c r="AJO45" s="59"/>
      <c r="AJP45" s="59"/>
      <c r="AJQ45" s="59"/>
      <c r="AJR45" s="59"/>
      <c r="AJS45" s="59"/>
      <c r="AJT45" s="59"/>
      <c r="AJU45" s="59"/>
      <c r="AJV45" s="59"/>
      <c r="AJW45" s="59"/>
      <c r="AJX45" s="59"/>
      <c r="AJY45" s="59"/>
      <c r="AJZ45" s="59"/>
      <c r="AKA45" s="59"/>
      <c r="AKB45" s="59"/>
      <c r="AKC45" s="59"/>
      <c r="AKD45" s="59"/>
      <c r="AKE45" s="59"/>
      <c r="AKF45" s="59"/>
      <c r="AKG45" s="59"/>
      <c r="AKH45" s="59"/>
      <c r="AKI45" s="59"/>
      <c r="AKJ45" s="59"/>
      <c r="AKK45" s="59"/>
      <c r="AKL45" s="59"/>
      <c r="AKM45" s="59"/>
      <c r="AKN45" s="59"/>
      <c r="AKO45" s="59"/>
      <c r="AKP45" s="59"/>
      <c r="AKQ45" s="59"/>
      <c r="AKR45" s="59"/>
      <c r="AKS45" s="59"/>
      <c r="AKT45" s="59"/>
      <c r="AKU45" s="59"/>
      <c r="AKV45" s="59"/>
      <c r="AKW45" s="59"/>
      <c r="AKX45" s="59"/>
      <c r="AKY45" s="59"/>
      <c r="AKZ45" s="59"/>
      <c r="ALA45" s="59"/>
      <c r="ALB45" s="59"/>
      <c r="ALC45" s="59"/>
      <c r="ALD45" s="59"/>
      <c r="ALE45" s="59"/>
      <c r="ALF45" s="59"/>
      <c r="ALG45" s="59"/>
      <c r="ALH45" s="59"/>
      <c r="ALI45" s="59"/>
      <c r="ALJ45" s="59"/>
      <c r="ALK45" s="59"/>
      <c r="ALL45" s="59"/>
      <c r="ALM45" s="59"/>
      <c r="ALN45" s="59"/>
      <c r="ALO45" s="59"/>
      <c r="ALP45" s="59"/>
      <c r="ALQ45" s="59"/>
      <c r="ALR45" s="59"/>
      <c r="ALS45" s="59"/>
      <c r="ALT45" s="59"/>
      <c r="ALU45" s="59"/>
      <c r="ALV45" s="59"/>
      <c r="ALW45" s="59"/>
      <c r="ALX45" s="59"/>
      <c r="ALY45" s="59"/>
      <c r="ALZ45" s="59"/>
      <c r="AMA45" s="59"/>
      <c r="AMB45" s="59"/>
      <c r="AMC45" s="59"/>
      <c r="AMD45" s="59"/>
      <c r="AME45" s="59"/>
      <c r="AMF45" s="59"/>
      <c r="AMG45" s="59"/>
      <c r="AMH45" s="59"/>
      <c r="AMI45" s="59"/>
      <c r="AMJ45" s="59"/>
    </row>
    <row r="46" spans="1:1024" s="58" customFormat="1" x14ac:dyDescent="0.25">
      <c r="A46" s="50" t="s">
        <v>19</v>
      </c>
      <c r="B46" s="75" t="s">
        <v>126</v>
      </c>
      <c r="C46" s="79" t="s">
        <v>10</v>
      </c>
      <c r="D46" s="80">
        <v>202.17</v>
      </c>
      <c r="E46" s="80"/>
      <c r="F46" s="80"/>
      <c r="G46" s="80"/>
      <c r="H46" s="80"/>
      <c r="I46" s="80"/>
      <c r="J46" s="81" t="s">
        <v>147</v>
      </c>
      <c r="K46" s="82"/>
      <c r="L46" s="82"/>
      <c r="M46" s="49">
        <f>L46</f>
        <v>0</v>
      </c>
      <c r="N46" s="57" t="e">
        <f>M46/L50</f>
        <v>#DIV/0!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MJ46" s="59"/>
    </row>
    <row r="47" spans="1:1024" s="58" customFormat="1" x14ac:dyDescent="0.25">
      <c r="A47" s="50" t="s">
        <v>20</v>
      </c>
      <c r="B47" s="75" t="s">
        <v>127</v>
      </c>
      <c r="C47" s="79" t="s">
        <v>10</v>
      </c>
      <c r="D47" s="80">
        <v>1362.26</v>
      </c>
      <c r="E47" s="80"/>
      <c r="F47" s="80"/>
      <c r="G47" s="80"/>
      <c r="H47" s="80"/>
      <c r="I47" s="80"/>
      <c r="J47" s="81" t="s">
        <v>148</v>
      </c>
      <c r="K47" s="82"/>
      <c r="L47" s="82"/>
      <c r="M47" s="49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MJ47" s="59"/>
    </row>
    <row r="48" spans="1:1024" s="58" customFormat="1" x14ac:dyDescent="0.25">
      <c r="A48" s="50" t="s">
        <v>21</v>
      </c>
      <c r="B48" s="75" t="s">
        <v>392</v>
      </c>
      <c r="C48" s="79" t="s">
        <v>98</v>
      </c>
      <c r="D48" s="80">
        <v>270.39999999999998</v>
      </c>
      <c r="E48" s="80"/>
      <c r="F48" s="80"/>
      <c r="G48" s="80"/>
      <c r="H48" s="80"/>
      <c r="I48" s="80"/>
      <c r="J48" s="81" t="s">
        <v>149</v>
      </c>
      <c r="K48" s="82"/>
      <c r="L48" s="82"/>
      <c r="M48" s="49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MJ48" s="59"/>
    </row>
    <row r="49" spans="1:1024" s="58" customFormat="1" x14ac:dyDescent="0.25">
      <c r="A49" s="50" t="s">
        <v>22</v>
      </c>
      <c r="B49" s="75" t="s">
        <v>128</v>
      </c>
      <c r="C49" s="79" t="s">
        <v>10</v>
      </c>
      <c r="D49" s="80">
        <v>25.16</v>
      </c>
      <c r="E49" s="80"/>
      <c r="F49" s="80"/>
      <c r="G49" s="80"/>
      <c r="H49" s="80"/>
      <c r="I49" s="80"/>
      <c r="J49" s="81" t="s">
        <v>150</v>
      </c>
      <c r="K49" s="82"/>
      <c r="L49" s="82"/>
      <c r="M49" s="49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MJ49" s="59"/>
    </row>
    <row r="50" spans="1:1024" s="47" customFormat="1" ht="15" customHeight="1" x14ac:dyDescent="0.25">
      <c r="A50" s="44"/>
      <c r="B50" s="153" t="s">
        <v>23</v>
      </c>
      <c r="C50" s="153"/>
      <c r="D50" s="153"/>
      <c r="E50" s="153"/>
      <c r="F50" s="153"/>
      <c r="G50" s="153"/>
      <c r="H50" s="153"/>
      <c r="I50" s="153"/>
      <c r="J50" s="153"/>
      <c r="K50" s="105"/>
      <c r="L50" s="105"/>
      <c r="M50" s="49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MJ50" s="48"/>
    </row>
    <row r="51" spans="1:1024" s="58" customFormat="1" ht="11.25" customHeight="1" x14ac:dyDescent="0.25">
      <c r="A51" s="76"/>
      <c r="B51" s="76"/>
      <c r="C51" s="76"/>
      <c r="D51" s="77"/>
      <c r="E51" s="77"/>
      <c r="F51" s="62"/>
      <c r="G51" s="77"/>
      <c r="H51" s="62"/>
      <c r="I51" s="62"/>
      <c r="J51" s="78"/>
      <c r="K51" s="64"/>
      <c r="L51" s="64"/>
      <c r="M51" s="45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MJ51" s="59"/>
    </row>
    <row r="52" spans="1:1024" s="58" customFormat="1" x14ac:dyDescent="0.25">
      <c r="A52" s="74">
        <v>5</v>
      </c>
      <c r="B52" s="88" t="s">
        <v>129</v>
      </c>
      <c r="C52" s="44"/>
      <c r="D52" s="64"/>
      <c r="E52" s="64"/>
      <c r="F52" s="62"/>
      <c r="G52" s="64"/>
      <c r="H52" s="62"/>
      <c r="I52" s="62"/>
      <c r="J52" s="69"/>
      <c r="K52" s="64"/>
      <c r="L52" s="64"/>
      <c r="M52" s="56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  <c r="IW52" s="59"/>
      <c r="IX52" s="59"/>
      <c r="IY52" s="59"/>
      <c r="IZ52" s="59"/>
      <c r="JA52" s="59"/>
      <c r="JB52" s="59"/>
      <c r="JC52" s="59"/>
      <c r="JD52" s="59"/>
      <c r="JE52" s="59"/>
      <c r="JF52" s="59"/>
      <c r="JG52" s="59"/>
      <c r="JH52" s="59"/>
      <c r="JI52" s="59"/>
      <c r="JJ52" s="59"/>
      <c r="JK52" s="59"/>
      <c r="JL52" s="59"/>
      <c r="JM52" s="59"/>
      <c r="JN52" s="59"/>
      <c r="JO52" s="59"/>
      <c r="JP52" s="59"/>
      <c r="JQ52" s="59"/>
      <c r="JR52" s="59"/>
      <c r="JS52" s="59"/>
      <c r="JT52" s="59"/>
      <c r="JU52" s="59"/>
      <c r="JV52" s="59"/>
      <c r="JW52" s="59"/>
      <c r="JX52" s="59"/>
      <c r="JY52" s="59"/>
      <c r="JZ52" s="59"/>
      <c r="KA52" s="59"/>
      <c r="KB52" s="59"/>
      <c r="KC52" s="59"/>
      <c r="KD52" s="59"/>
      <c r="KE52" s="59"/>
      <c r="KF52" s="59"/>
      <c r="KG52" s="59"/>
      <c r="KH52" s="59"/>
      <c r="KI52" s="59"/>
      <c r="KJ52" s="59"/>
      <c r="KK52" s="59"/>
      <c r="KL52" s="59"/>
      <c r="KM52" s="59"/>
      <c r="KN52" s="59"/>
      <c r="KO52" s="59"/>
      <c r="KP52" s="59"/>
      <c r="KQ52" s="59"/>
      <c r="KR52" s="59"/>
      <c r="KS52" s="59"/>
      <c r="KT52" s="59"/>
      <c r="KU52" s="59"/>
      <c r="KV52" s="59"/>
      <c r="KW52" s="59"/>
      <c r="KX52" s="59"/>
      <c r="KY52" s="59"/>
      <c r="KZ52" s="59"/>
      <c r="LA52" s="59"/>
      <c r="LB52" s="59"/>
      <c r="LC52" s="59"/>
      <c r="LD52" s="59"/>
      <c r="LE52" s="59"/>
      <c r="LF52" s="59"/>
      <c r="LG52" s="59"/>
      <c r="LH52" s="59"/>
      <c r="LI52" s="59"/>
      <c r="LJ52" s="59"/>
      <c r="LK52" s="59"/>
      <c r="LL52" s="59"/>
      <c r="LM52" s="59"/>
      <c r="LN52" s="59"/>
      <c r="LO52" s="59"/>
      <c r="LP52" s="59"/>
      <c r="LQ52" s="59"/>
      <c r="LR52" s="59"/>
      <c r="LS52" s="59"/>
      <c r="LT52" s="59"/>
      <c r="LU52" s="59"/>
      <c r="LV52" s="59"/>
      <c r="LW52" s="59"/>
      <c r="LX52" s="59"/>
      <c r="LY52" s="59"/>
      <c r="LZ52" s="59"/>
      <c r="MA52" s="59"/>
      <c r="MB52" s="59"/>
      <c r="MC52" s="59"/>
      <c r="MD52" s="59"/>
      <c r="ME52" s="59"/>
      <c r="MF52" s="59"/>
      <c r="MG52" s="59"/>
      <c r="MH52" s="59"/>
      <c r="MI52" s="59"/>
      <c r="MJ52" s="59"/>
      <c r="MK52" s="59"/>
      <c r="ML52" s="59"/>
      <c r="MM52" s="59"/>
      <c r="MN52" s="59"/>
      <c r="MO52" s="59"/>
      <c r="MP52" s="59"/>
      <c r="MQ52" s="59"/>
      <c r="MR52" s="59"/>
      <c r="MS52" s="59"/>
      <c r="MT52" s="59"/>
      <c r="MU52" s="59"/>
      <c r="MV52" s="59"/>
      <c r="MW52" s="59"/>
      <c r="MX52" s="59"/>
      <c r="MY52" s="59"/>
      <c r="MZ52" s="59"/>
      <c r="NA52" s="59"/>
      <c r="NB52" s="59"/>
      <c r="NC52" s="59"/>
      <c r="ND52" s="59"/>
      <c r="NE52" s="59"/>
      <c r="NF52" s="59"/>
      <c r="NG52" s="59"/>
      <c r="NH52" s="59"/>
      <c r="NI52" s="59"/>
      <c r="NJ52" s="59"/>
      <c r="NK52" s="59"/>
      <c r="NL52" s="59"/>
      <c r="NM52" s="59"/>
      <c r="NN52" s="59"/>
      <c r="NO52" s="59"/>
      <c r="NP52" s="59"/>
      <c r="NQ52" s="59"/>
      <c r="NR52" s="59"/>
      <c r="NS52" s="59"/>
      <c r="NT52" s="59"/>
      <c r="NU52" s="59"/>
      <c r="NV52" s="59"/>
      <c r="NW52" s="59"/>
      <c r="NX52" s="59"/>
      <c r="NY52" s="59"/>
      <c r="NZ52" s="59"/>
      <c r="OA52" s="59"/>
      <c r="OB52" s="59"/>
      <c r="OC52" s="59"/>
      <c r="OD52" s="59"/>
      <c r="OE52" s="59"/>
      <c r="OF52" s="59"/>
      <c r="OG52" s="59"/>
      <c r="OH52" s="59"/>
      <c r="OI52" s="59"/>
      <c r="OJ52" s="59"/>
      <c r="OK52" s="59"/>
      <c r="OL52" s="59"/>
      <c r="OM52" s="59"/>
      <c r="ON52" s="59"/>
      <c r="OO52" s="59"/>
      <c r="OP52" s="59"/>
      <c r="OQ52" s="59"/>
      <c r="OR52" s="59"/>
      <c r="OS52" s="59"/>
      <c r="OT52" s="59"/>
      <c r="OU52" s="59"/>
      <c r="OV52" s="59"/>
      <c r="OW52" s="59"/>
      <c r="OX52" s="59"/>
      <c r="OY52" s="59"/>
      <c r="OZ52" s="59"/>
      <c r="PA52" s="59"/>
      <c r="PB52" s="59"/>
      <c r="PC52" s="59"/>
      <c r="PD52" s="59"/>
      <c r="PE52" s="59"/>
      <c r="PF52" s="59"/>
      <c r="PG52" s="59"/>
      <c r="PH52" s="59"/>
      <c r="PI52" s="59"/>
      <c r="PJ52" s="59"/>
      <c r="PK52" s="59"/>
      <c r="PL52" s="59"/>
      <c r="PM52" s="59"/>
      <c r="PN52" s="59"/>
      <c r="PO52" s="59"/>
      <c r="PP52" s="59"/>
      <c r="PQ52" s="59"/>
      <c r="PR52" s="59"/>
      <c r="PS52" s="59"/>
      <c r="PT52" s="59"/>
      <c r="PU52" s="59"/>
      <c r="PV52" s="59"/>
      <c r="PW52" s="59"/>
      <c r="PX52" s="59"/>
      <c r="PY52" s="59"/>
      <c r="PZ52" s="59"/>
      <c r="QA52" s="59"/>
      <c r="QB52" s="59"/>
      <c r="QC52" s="59"/>
      <c r="QD52" s="59"/>
      <c r="QE52" s="59"/>
      <c r="QF52" s="59"/>
      <c r="QG52" s="59"/>
      <c r="QH52" s="59"/>
      <c r="QI52" s="59"/>
      <c r="QJ52" s="59"/>
      <c r="QK52" s="59"/>
      <c r="QL52" s="59"/>
      <c r="QM52" s="59"/>
      <c r="QN52" s="59"/>
      <c r="QO52" s="59"/>
      <c r="QP52" s="59"/>
      <c r="QQ52" s="59"/>
      <c r="QR52" s="59"/>
      <c r="QS52" s="59"/>
      <c r="QT52" s="59"/>
      <c r="QU52" s="59"/>
      <c r="QV52" s="59"/>
      <c r="QW52" s="59"/>
      <c r="QX52" s="59"/>
      <c r="QY52" s="59"/>
      <c r="QZ52" s="59"/>
      <c r="RA52" s="59"/>
      <c r="RB52" s="59"/>
      <c r="RC52" s="59"/>
      <c r="RD52" s="59"/>
      <c r="RE52" s="59"/>
      <c r="RF52" s="59"/>
      <c r="RG52" s="59"/>
      <c r="RH52" s="59"/>
      <c r="RI52" s="59"/>
      <c r="RJ52" s="59"/>
      <c r="RK52" s="59"/>
      <c r="RL52" s="59"/>
      <c r="RM52" s="59"/>
      <c r="RN52" s="59"/>
      <c r="RO52" s="59"/>
      <c r="RP52" s="59"/>
      <c r="RQ52" s="59"/>
      <c r="RR52" s="59"/>
      <c r="RS52" s="59"/>
      <c r="RT52" s="59"/>
      <c r="RU52" s="59"/>
      <c r="RV52" s="59"/>
      <c r="RW52" s="59"/>
      <c r="RX52" s="59"/>
      <c r="RY52" s="59"/>
      <c r="RZ52" s="59"/>
      <c r="SA52" s="59"/>
      <c r="SB52" s="59"/>
      <c r="SC52" s="59"/>
      <c r="SD52" s="59"/>
      <c r="SE52" s="59"/>
      <c r="SF52" s="59"/>
      <c r="SG52" s="59"/>
      <c r="SH52" s="59"/>
      <c r="SI52" s="59"/>
      <c r="SJ52" s="59"/>
      <c r="SK52" s="59"/>
      <c r="SL52" s="59"/>
      <c r="SM52" s="59"/>
      <c r="SN52" s="59"/>
      <c r="SO52" s="59"/>
      <c r="SP52" s="59"/>
      <c r="SQ52" s="59"/>
      <c r="SR52" s="59"/>
      <c r="SS52" s="59"/>
      <c r="ST52" s="59"/>
      <c r="SU52" s="59"/>
      <c r="SV52" s="59"/>
      <c r="SW52" s="59"/>
      <c r="SX52" s="59"/>
      <c r="SY52" s="59"/>
      <c r="SZ52" s="59"/>
      <c r="TA52" s="59"/>
      <c r="TB52" s="59"/>
      <c r="TC52" s="59"/>
      <c r="TD52" s="59"/>
      <c r="TE52" s="59"/>
      <c r="TF52" s="59"/>
      <c r="TG52" s="59"/>
      <c r="TH52" s="59"/>
      <c r="TI52" s="59"/>
      <c r="TJ52" s="59"/>
      <c r="TK52" s="59"/>
      <c r="TL52" s="59"/>
      <c r="TM52" s="59"/>
      <c r="TN52" s="59"/>
      <c r="TO52" s="59"/>
      <c r="TP52" s="59"/>
      <c r="TQ52" s="59"/>
      <c r="TR52" s="59"/>
      <c r="TS52" s="59"/>
      <c r="TT52" s="59"/>
      <c r="TU52" s="59"/>
      <c r="TV52" s="59"/>
      <c r="TW52" s="59"/>
      <c r="TX52" s="59"/>
      <c r="TY52" s="59"/>
      <c r="TZ52" s="59"/>
      <c r="UA52" s="59"/>
      <c r="UB52" s="59"/>
      <c r="UC52" s="59"/>
      <c r="UD52" s="59"/>
      <c r="UE52" s="59"/>
      <c r="UF52" s="59"/>
      <c r="UG52" s="59"/>
      <c r="UH52" s="59"/>
      <c r="UI52" s="59"/>
      <c r="UJ52" s="59"/>
      <c r="UK52" s="59"/>
      <c r="UL52" s="59"/>
      <c r="UM52" s="59"/>
      <c r="UN52" s="59"/>
      <c r="UO52" s="59"/>
      <c r="UP52" s="59"/>
      <c r="UQ52" s="59"/>
      <c r="UR52" s="59"/>
      <c r="US52" s="59"/>
      <c r="UT52" s="59"/>
      <c r="UU52" s="59"/>
      <c r="UV52" s="59"/>
      <c r="UW52" s="59"/>
      <c r="UX52" s="59"/>
      <c r="UY52" s="59"/>
      <c r="UZ52" s="59"/>
      <c r="VA52" s="59"/>
      <c r="VB52" s="59"/>
      <c r="VC52" s="59"/>
      <c r="VD52" s="59"/>
      <c r="VE52" s="59"/>
      <c r="VF52" s="59"/>
      <c r="VG52" s="59"/>
      <c r="VH52" s="59"/>
      <c r="VI52" s="59"/>
      <c r="VJ52" s="59"/>
      <c r="VK52" s="59"/>
      <c r="VL52" s="59"/>
      <c r="VM52" s="59"/>
      <c r="VN52" s="59"/>
      <c r="VO52" s="59"/>
      <c r="VP52" s="59"/>
      <c r="VQ52" s="59"/>
      <c r="VR52" s="59"/>
      <c r="VS52" s="59"/>
      <c r="VT52" s="59"/>
      <c r="VU52" s="59"/>
      <c r="VV52" s="59"/>
      <c r="VW52" s="59"/>
      <c r="VX52" s="59"/>
      <c r="VY52" s="59"/>
      <c r="VZ52" s="59"/>
      <c r="WA52" s="59"/>
      <c r="WB52" s="59"/>
      <c r="WC52" s="59"/>
      <c r="WD52" s="59"/>
      <c r="WE52" s="59"/>
      <c r="WF52" s="59"/>
      <c r="WG52" s="59"/>
      <c r="WH52" s="59"/>
      <c r="WI52" s="59"/>
      <c r="WJ52" s="59"/>
      <c r="WK52" s="59"/>
      <c r="WL52" s="59"/>
      <c r="WM52" s="59"/>
      <c r="WN52" s="59"/>
      <c r="WO52" s="59"/>
      <c r="WP52" s="59"/>
      <c r="WQ52" s="59"/>
      <c r="WR52" s="59"/>
      <c r="WS52" s="59"/>
      <c r="WT52" s="59"/>
      <c r="WU52" s="59"/>
      <c r="WV52" s="59"/>
      <c r="WW52" s="59"/>
      <c r="WX52" s="59"/>
      <c r="WY52" s="59"/>
      <c r="WZ52" s="59"/>
      <c r="XA52" s="59"/>
      <c r="XB52" s="59"/>
      <c r="XC52" s="59"/>
      <c r="XD52" s="59"/>
      <c r="XE52" s="59"/>
      <c r="XF52" s="59"/>
      <c r="XG52" s="59"/>
      <c r="XH52" s="59"/>
      <c r="XI52" s="59"/>
      <c r="XJ52" s="59"/>
      <c r="XK52" s="59"/>
      <c r="XL52" s="59"/>
      <c r="XM52" s="59"/>
      <c r="XN52" s="59"/>
      <c r="XO52" s="59"/>
      <c r="XP52" s="59"/>
      <c r="XQ52" s="59"/>
      <c r="XR52" s="59"/>
      <c r="XS52" s="59"/>
      <c r="XT52" s="59"/>
      <c r="XU52" s="59"/>
      <c r="XV52" s="59"/>
      <c r="XW52" s="59"/>
      <c r="XX52" s="59"/>
      <c r="XY52" s="59"/>
      <c r="XZ52" s="59"/>
      <c r="YA52" s="59"/>
      <c r="YB52" s="59"/>
      <c r="YC52" s="59"/>
      <c r="YD52" s="59"/>
      <c r="YE52" s="59"/>
      <c r="YF52" s="59"/>
      <c r="YG52" s="59"/>
      <c r="YH52" s="59"/>
      <c r="YI52" s="59"/>
      <c r="YJ52" s="59"/>
      <c r="YK52" s="59"/>
      <c r="YL52" s="59"/>
      <c r="YM52" s="59"/>
      <c r="YN52" s="59"/>
      <c r="YO52" s="59"/>
      <c r="YP52" s="59"/>
      <c r="YQ52" s="59"/>
      <c r="YR52" s="59"/>
      <c r="YS52" s="59"/>
      <c r="YT52" s="59"/>
      <c r="YU52" s="59"/>
      <c r="YV52" s="59"/>
      <c r="YW52" s="59"/>
      <c r="YX52" s="59"/>
      <c r="YY52" s="59"/>
      <c r="YZ52" s="59"/>
      <c r="ZA52" s="59"/>
      <c r="ZB52" s="59"/>
      <c r="ZC52" s="59"/>
      <c r="ZD52" s="59"/>
      <c r="ZE52" s="59"/>
      <c r="ZF52" s="59"/>
      <c r="ZG52" s="59"/>
      <c r="ZH52" s="59"/>
      <c r="ZI52" s="59"/>
      <c r="ZJ52" s="59"/>
      <c r="ZK52" s="59"/>
      <c r="ZL52" s="59"/>
      <c r="ZM52" s="59"/>
      <c r="ZN52" s="59"/>
      <c r="ZO52" s="59"/>
      <c r="ZP52" s="59"/>
      <c r="ZQ52" s="59"/>
      <c r="ZR52" s="59"/>
      <c r="ZS52" s="59"/>
      <c r="ZT52" s="59"/>
      <c r="ZU52" s="59"/>
      <c r="ZV52" s="59"/>
      <c r="ZW52" s="59"/>
      <c r="ZX52" s="59"/>
      <c r="ZY52" s="59"/>
      <c r="ZZ52" s="59"/>
      <c r="AAA52" s="59"/>
      <c r="AAB52" s="59"/>
      <c r="AAC52" s="59"/>
      <c r="AAD52" s="59"/>
      <c r="AAE52" s="59"/>
      <c r="AAF52" s="59"/>
      <c r="AAG52" s="59"/>
      <c r="AAH52" s="59"/>
      <c r="AAI52" s="59"/>
      <c r="AAJ52" s="59"/>
      <c r="AAK52" s="59"/>
      <c r="AAL52" s="59"/>
      <c r="AAM52" s="59"/>
      <c r="AAN52" s="59"/>
      <c r="AAO52" s="59"/>
      <c r="AAP52" s="59"/>
      <c r="AAQ52" s="59"/>
      <c r="AAR52" s="59"/>
      <c r="AAS52" s="59"/>
      <c r="AAT52" s="59"/>
      <c r="AAU52" s="59"/>
      <c r="AAV52" s="59"/>
      <c r="AAW52" s="59"/>
      <c r="AAX52" s="59"/>
      <c r="AAY52" s="59"/>
      <c r="AAZ52" s="59"/>
      <c r="ABA52" s="59"/>
      <c r="ABB52" s="59"/>
      <c r="ABC52" s="59"/>
      <c r="ABD52" s="59"/>
      <c r="ABE52" s="59"/>
      <c r="ABF52" s="59"/>
      <c r="ABG52" s="59"/>
      <c r="ABH52" s="59"/>
      <c r="ABI52" s="59"/>
      <c r="ABJ52" s="59"/>
      <c r="ABK52" s="59"/>
      <c r="ABL52" s="59"/>
      <c r="ABM52" s="59"/>
      <c r="ABN52" s="59"/>
      <c r="ABO52" s="59"/>
      <c r="ABP52" s="59"/>
      <c r="ABQ52" s="59"/>
      <c r="ABR52" s="59"/>
      <c r="ABS52" s="59"/>
      <c r="ABT52" s="59"/>
      <c r="ABU52" s="59"/>
      <c r="ABV52" s="59"/>
      <c r="ABW52" s="59"/>
      <c r="ABX52" s="59"/>
      <c r="ABY52" s="59"/>
      <c r="ABZ52" s="59"/>
      <c r="ACA52" s="59"/>
      <c r="ACB52" s="59"/>
      <c r="ACC52" s="59"/>
      <c r="ACD52" s="59"/>
      <c r="ACE52" s="59"/>
      <c r="ACF52" s="59"/>
      <c r="ACG52" s="59"/>
      <c r="ACH52" s="59"/>
      <c r="ACI52" s="59"/>
      <c r="ACJ52" s="59"/>
      <c r="ACK52" s="59"/>
      <c r="ACL52" s="59"/>
      <c r="ACM52" s="59"/>
      <c r="ACN52" s="59"/>
      <c r="ACO52" s="59"/>
      <c r="ACP52" s="59"/>
      <c r="ACQ52" s="59"/>
      <c r="ACR52" s="59"/>
      <c r="ACS52" s="59"/>
      <c r="ACT52" s="59"/>
      <c r="ACU52" s="59"/>
      <c r="ACV52" s="59"/>
      <c r="ACW52" s="59"/>
      <c r="ACX52" s="59"/>
      <c r="ACY52" s="59"/>
      <c r="ACZ52" s="59"/>
      <c r="ADA52" s="59"/>
      <c r="ADB52" s="59"/>
      <c r="ADC52" s="59"/>
      <c r="ADD52" s="59"/>
      <c r="ADE52" s="59"/>
      <c r="ADF52" s="59"/>
      <c r="ADG52" s="59"/>
      <c r="ADH52" s="59"/>
      <c r="ADI52" s="59"/>
      <c r="ADJ52" s="59"/>
      <c r="ADK52" s="59"/>
      <c r="ADL52" s="59"/>
      <c r="ADM52" s="59"/>
      <c r="ADN52" s="59"/>
      <c r="ADO52" s="59"/>
      <c r="ADP52" s="59"/>
      <c r="ADQ52" s="59"/>
      <c r="ADR52" s="59"/>
      <c r="ADS52" s="59"/>
      <c r="ADT52" s="59"/>
      <c r="ADU52" s="59"/>
      <c r="ADV52" s="59"/>
      <c r="ADW52" s="59"/>
      <c r="ADX52" s="59"/>
      <c r="ADY52" s="59"/>
      <c r="ADZ52" s="59"/>
      <c r="AEA52" s="59"/>
      <c r="AEB52" s="59"/>
      <c r="AEC52" s="59"/>
      <c r="AED52" s="59"/>
      <c r="AEE52" s="59"/>
      <c r="AEF52" s="59"/>
      <c r="AEG52" s="59"/>
      <c r="AEH52" s="59"/>
      <c r="AEI52" s="59"/>
      <c r="AEJ52" s="59"/>
      <c r="AEK52" s="59"/>
      <c r="AEL52" s="59"/>
      <c r="AEM52" s="59"/>
      <c r="AEN52" s="59"/>
      <c r="AEO52" s="59"/>
      <c r="AEP52" s="59"/>
      <c r="AEQ52" s="59"/>
      <c r="AER52" s="59"/>
      <c r="AES52" s="59"/>
      <c r="AET52" s="59"/>
      <c r="AEU52" s="59"/>
      <c r="AEV52" s="59"/>
      <c r="AEW52" s="59"/>
      <c r="AEX52" s="59"/>
      <c r="AEY52" s="59"/>
      <c r="AEZ52" s="59"/>
      <c r="AFA52" s="59"/>
      <c r="AFB52" s="59"/>
      <c r="AFC52" s="59"/>
      <c r="AFD52" s="59"/>
      <c r="AFE52" s="59"/>
      <c r="AFF52" s="59"/>
      <c r="AFG52" s="59"/>
      <c r="AFH52" s="59"/>
      <c r="AFI52" s="59"/>
      <c r="AFJ52" s="59"/>
      <c r="AFK52" s="59"/>
      <c r="AFL52" s="59"/>
      <c r="AFM52" s="59"/>
      <c r="AFN52" s="59"/>
      <c r="AFO52" s="59"/>
      <c r="AFP52" s="59"/>
      <c r="AFQ52" s="59"/>
      <c r="AFR52" s="59"/>
      <c r="AFS52" s="59"/>
      <c r="AFT52" s="59"/>
      <c r="AFU52" s="59"/>
      <c r="AFV52" s="59"/>
      <c r="AFW52" s="59"/>
      <c r="AFX52" s="59"/>
      <c r="AFY52" s="59"/>
      <c r="AFZ52" s="59"/>
      <c r="AGA52" s="59"/>
      <c r="AGB52" s="59"/>
      <c r="AGC52" s="59"/>
      <c r="AGD52" s="59"/>
      <c r="AGE52" s="59"/>
      <c r="AGF52" s="59"/>
      <c r="AGG52" s="59"/>
      <c r="AGH52" s="59"/>
      <c r="AGI52" s="59"/>
      <c r="AGJ52" s="59"/>
      <c r="AGK52" s="59"/>
      <c r="AGL52" s="59"/>
      <c r="AGM52" s="59"/>
      <c r="AGN52" s="59"/>
      <c r="AGO52" s="59"/>
      <c r="AGP52" s="59"/>
      <c r="AGQ52" s="59"/>
      <c r="AGR52" s="59"/>
      <c r="AGS52" s="59"/>
      <c r="AGT52" s="59"/>
      <c r="AGU52" s="59"/>
      <c r="AGV52" s="59"/>
      <c r="AGW52" s="59"/>
      <c r="AGX52" s="59"/>
      <c r="AGY52" s="59"/>
      <c r="AGZ52" s="59"/>
      <c r="AHA52" s="59"/>
      <c r="AHB52" s="59"/>
      <c r="AHC52" s="59"/>
      <c r="AHD52" s="59"/>
      <c r="AHE52" s="59"/>
      <c r="AHF52" s="59"/>
      <c r="AHG52" s="59"/>
      <c r="AHH52" s="59"/>
      <c r="AHI52" s="59"/>
      <c r="AHJ52" s="59"/>
      <c r="AHK52" s="59"/>
      <c r="AHL52" s="59"/>
      <c r="AHM52" s="59"/>
      <c r="AHN52" s="59"/>
      <c r="AHO52" s="59"/>
      <c r="AHP52" s="59"/>
      <c r="AHQ52" s="59"/>
      <c r="AHR52" s="59"/>
      <c r="AHS52" s="59"/>
      <c r="AHT52" s="59"/>
      <c r="AHU52" s="59"/>
      <c r="AHV52" s="59"/>
      <c r="AHW52" s="59"/>
      <c r="AHX52" s="59"/>
      <c r="AHY52" s="59"/>
      <c r="AHZ52" s="59"/>
      <c r="AIA52" s="59"/>
      <c r="AIB52" s="59"/>
      <c r="AIC52" s="59"/>
      <c r="AID52" s="59"/>
      <c r="AIE52" s="59"/>
      <c r="AIF52" s="59"/>
      <c r="AIG52" s="59"/>
      <c r="AIH52" s="59"/>
      <c r="AII52" s="59"/>
      <c r="AIJ52" s="59"/>
      <c r="AIK52" s="59"/>
      <c r="AIL52" s="59"/>
      <c r="AIM52" s="59"/>
      <c r="AIN52" s="59"/>
      <c r="AIO52" s="59"/>
      <c r="AIP52" s="59"/>
      <c r="AIQ52" s="59"/>
      <c r="AIR52" s="59"/>
      <c r="AIS52" s="59"/>
      <c r="AIT52" s="59"/>
      <c r="AIU52" s="59"/>
      <c r="AIV52" s="59"/>
      <c r="AIW52" s="59"/>
      <c r="AIX52" s="59"/>
      <c r="AIY52" s="59"/>
      <c r="AIZ52" s="59"/>
      <c r="AJA52" s="59"/>
      <c r="AJB52" s="59"/>
      <c r="AJC52" s="59"/>
      <c r="AJD52" s="59"/>
      <c r="AJE52" s="59"/>
      <c r="AJF52" s="59"/>
      <c r="AJG52" s="59"/>
      <c r="AJH52" s="59"/>
      <c r="AJI52" s="59"/>
      <c r="AJJ52" s="59"/>
      <c r="AJK52" s="59"/>
      <c r="AJL52" s="59"/>
      <c r="AJM52" s="59"/>
      <c r="AJN52" s="59"/>
      <c r="AJO52" s="59"/>
      <c r="AJP52" s="59"/>
      <c r="AJQ52" s="59"/>
      <c r="AJR52" s="59"/>
      <c r="AJS52" s="59"/>
      <c r="AJT52" s="59"/>
      <c r="AJU52" s="59"/>
      <c r="AJV52" s="59"/>
      <c r="AJW52" s="59"/>
      <c r="AJX52" s="59"/>
      <c r="AJY52" s="59"/>
      <c r="AJZ52" s="59"/>
      <c r="AKA52" s="59"/>
      <c r="AKB52" s="59"/>
      <c r="AKC52" s="59"/>
      <c r="AKD52" s="59"/>
      <c r="AKE52" s="59"/>
      <c r="AKF52" s="59"/>
      <c r="AKG52" s="59"/>
      <c r="AKH52" s="59"/>
      <c r="AKI52" s="59"/>
      <c r="AKJ52" s="59"/>
      <c r="AKK52" s="59"/>
      <c r="AKL52" s="59"/>
      <c r="AKM52" s="59"/>
      <c r="AKN52" s="59"/>
      <c r="AKO52" s="59"/>
      <c r="AKP52" s="59"/>
      <c r="AKQ52" s="59"/>
      <c r="AKR52" s="59"/>
      <c r="AKS52" s="59"/>
      <c r="AKT52" s="59"/>
      <c r="AKU52" s="59"/>
      <c r="AKV52" s="59"/>
      <c r="AKW52" s="59"/>
      <c r="AKX52" s="59"/>
      <c r="AKY52" s="59"/>
      <c r="AKZ52" s="59"/>
      <c r="ALA52" s="59"/>
      <c r="ALB52" s="59"/>
      <c r="ALC52" s="59"/>
      <c r="ALD52" s="59"/>
      <c r="ALE52" s="59"/>
      <c r="ALF52" s="59"/>
      <c r="ALG52" s="59"/>
      <c r="ALH52" s="59"/>
      <c r="ALI52" s="59"/>
      <c r="ALJ52" s="59"/>
      <c r="ALK52" s="59"/>
      <c r="ALL52" s="59"/>
      <c r="ALM52" s="59"/>
      <c r="ALN52" s="59"/>
      <c r="ALO52" s="59"/>
      <c r="ALP52" s="59"/>
      <c r="ALQ52" s="59"/>
      <c r="ALR52" s="59"/>
      <c r="ALS52" s="59"/>
      <c r="ALT52" s="59"/>
      <c r="ALU52" s="59"/>
      <c r="ALV52" s="59"/>
      <c r="ALW52" s="59"/>
      <c r="ALX52" s="59"/>
      <c r="ALY52" s="59"/>
      <c r="ALZ52" s="59"/>
      <c r="AMA52" s="59"/>
      <c r="AMB52" s="59"/>
      <c r="AMC52" s="59"/>
      <c r="AMD52" s="59"/>
      <c r="AME52" s="59"/>
      <c r="AMF52" s="59"/>
      <c r="AMG52" s="59"/>
      <c r="AMH52" s="59"/>
      <c r="AMI52" s="59"/>
      <c r="AMJ52" s="59"/>
    </row>
    <row r="53" spans="1:1024" s="58" customFormat="1" x14ac:dyDescent="0.25">
      <c r="A53" s="50" t="s">
        <v>362</v>
      </c>
      <c r="B53" s="75" t="s">
        <v>130</v>
      </c>
      <c r="C53" s="79" t="s">
        <v>10</v>
      </c>
      <c r="D53" s="80">
        <v>900.13</v>
      </c>
      <c r="E53" s="80"/>
      <c r="F53" s="80"/>
      <c r="G53" s="80"/>
      <c r="H53" s="80"/>
      <c r="I53" s="80"/>
      <c r="J53" s="81" t="s">
        <v>151</v>
      </c>
      <c r="K53" s="82"/>
      <c r="L53" s="82"/>
      <c r="M53" s="4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MJ53" s="59"/>
    </row>
    <row r="54" spans="1:1024" s="58" customFormat="1" x14ac:dyDescent="0.25">
      <c r="A54" s="50" t="s">
        <v>24</v>
      </c>
      <c r="B54" s="75" t="s">
        <v>399</v>
      </c>
      <c r="C54" s="79" t="s">
        <v>98</v>
      </c>
      <c r="D54" s="80">
        <v>118.36</v>
      </c>
      <c r="E54" s="80"/>
      <c r="F54" s="80"/>
      <c r="G54" s="80"/>
      <c r="H54" s="80"/>
      <c r="I54" s="80"/>
      <c r="J54" s="81" t="s">
        <v>152</v>
      </c>
      <c r="K54" s="82"/>
      <c r="L54" s="82"/>
      <c r="M54" s="49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MJ54" s="59"/>
    </row>
    <row r="55" spans="1:1024" s="58" customFormat="1" x14ac:dyDescent="0.25">
      <c r="A55" s="50" t="s">
        <v>25</v>
      </c>
      <c r="B55" s="75" t="s">
        <v>400</v>
      </c>
      <c r="C55" s="79" t="s">
        <v>98</v>
      </c>
      <c r="D55" s="80">
        <v>118.36</v>
      </c>
      <c r="E55" s="80"/>
      <c r="F55" s="80"/>
      <c r="G55" s="80"/>
      <c r="H55" s="80"/>
      <c r="I55" s="80"/>
      <c r="J55" s="81" t="s">
        <v>153</v>
      </c>
      <c r="K55" s="82"/>
      <c r="L55" s="82"/>
      <c r="M55" s="4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MJ55" s="59"/>
    </row>
    <row r="56" spans="1:1024" s="58" customFormat="1" x14ac:dyDescent="0.25">
      <c r="A56" s="50" t="s">
        <v>363</v>
      </c>
      <c r="B56" s="75" t="s">
        <v>131</v>
      </c>
      <c r="C56" s="79" t="s">
        <v>98</v>
      </c>
      <c r="D56" s="80">
        <v>900.13</v>
      </c>
      <c r="E56" s="80"/>
      <c r="F56" s="80"/>
      <c r="G56" s="80"/>
      <c r="H56" s="80"/>
      <c r="I56" s="80"/>
      <c r="J56" s="81" t="s">
        <v>154</v>
      </c>
      <c r="K56" s="82"/>
      <c r="L56" s="82"/>
      <c r="M56" s="49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MJ56" s="59"/>
    </row>
    <row r="57" spans="1:1024" s="58" customFormat="1" x14ac:dyDescent="0.25">
      <c r="A57" s="50" t="s">
        <v>364</v>
      </c>
      <c r="B57" s="75" t="s">
        <v>132</v>
      </c>
      <c r="C57" s="79" t="s">
        <v>98</v>
      </c>
      <c r="D57" s="80">
        <v>91</v>
      </c>
      <c r="E57" s="80"/>
      <c r="F57" s="80"/>
      <c r="G57" s="80"/>
      <c r="H57" s="80"/>
      <c r="I57" s="80"/>
      <c r="J57" s="81" t="s">
        <v>155</v>
      </c>
      <c r="K57" s="82"/>
      <c r="L57" s="82"/>
      <c r="M57" s="49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MJ57" s="59"/>
    </row>
    <row r="58" spans="1:1024" s="58" customFormat="1" x14ac:dyDescent="0.25">
      <c r="A58" s="50" t="s">
        <v>365</v>
      </c>
      <c r="B58" s="75" t="s">
        <v>402</v>
      </c>
      <c r="C58" s="79" t="s">
        <v>10</v>
      </c>
      <c r="D58" s="80">
        <v>68</v>
      </c>
      <c r="E58" s="80"/>
      <c r="F58" s="80"/>
      <c r="G58" s="80"/>
      <c r="H58" s="80"/>
      <c r="I58" s="80"/>
      <c r="J58" s="81" t="s">
        <v>404</v>
      </c>
      <c r="K58" s="82"/>
      <c r="L58" s="82"/>
      <c r="M58" s="49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MJ58" s="59"/>
    </row>
    <row r="59" spans="1:1024" s="58" customFormat="1" x14ac:dyDescent="0.25">
      <c r="A59" s="50" t="s">
        <v>366</v>
      </c>
      <c r="B59" s="75" t="s">
        <v>133</v>
      </c>
      <c r="C59" s="79" t="s">
        <v>98</v>
      </c>
      <c r="D59" s="80">
        <v>200</v>
      </c>
      <c r="E59" s="80"/>
      <c r="F59" s="80"/>
      <c r="G59" s="80"/>
      <c r="H59" s="80"/>
      <c r="I59" s="80"/>
      <c r="J59" s="81" t="s">
        <v>156</v>
      </c>
      <c r="K59" s="82"/>
      <c r="L59" s="82"/>
      <c r="M59" s="49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MJ59" s="59"/>
    </row>
    <row r="60" spans="1:1024" s="58" customFormat="1" x14ac:dyDescent="0.25">
      <c r="A60" s="50" t="s">
        <v>401</v>
      </c>
      <c r="B60" s="75" t="s">
        <v>134</v>
      </c>
      <c r="C60" s="79" t="s">
        <v>98</v>
      </c>
      <c r="D60" s="80">
        <v>68.2</v>
      </c>
      <c r="E60" s="80"/>
      <c r="F60" s="80"/>
      <c r="G60" s="80"/>
      <c r="H60" s="80"/>
      <c r="I60" s="80"/>
      <c r="J60" s="81" t="s">
        <v>157</v>
      </c>
      <c r="K60" s="82"/>
      <c r="L60" s="82"/>
      <c r="M60" s="49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MJ60" s="59"/>
    </row>
    <row r="61" spans="1:1024" s="58" customFormat="1" x14ac:dyDescent="0.25">
      <c r="A61" s="50" t="s">
        <v>403</v>
      </c>
      <c r="B61" s="75" t="s">
        <v>405</v>
      </c>
      <c r="C61" s="79" t="s">
        <v>98</v>
      </c>
      <c r="D61" s="80">
        <v>140</v>
      </c>
      <c r="E61" s="80"/>
      <c r="F61" s="80"/>
      <c r="G61" s="80"/>
      <c r="H61" s="80"/>
      <c r="I61" s="80"/>
      <c r="J61" s="81" t="s">
        <v>406</v>
      </c>
      <c r="K61" s="82"/>
      <c r="L61" s="82"/>
      <c r="M61" s="49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MJ61" s="59"/>
    </row>
    <row r="62" spans="1:1024" s="47" customFormat="1" ht="15" customHeight="1" x14ac:dyDescent="0.25">
      <c r="A62" s="44"/>
      <c r="B62" s="153" t="s">
        <v>26</v>
      </c>
      <c r="C62" s="153"/>
      <c r="D62" s="153"/>
      <c r="E62" s="153"/>
      <c r="F62" s="153"/>
      <c r="G62" s="153"/>
      <c r="H62" s="153"/>
      <c r="I62" s="153"/>
      <c r="J62" s="153"/>
      <c r="K62" s="105"/>
      <c r="L62" s="105"/>
      <c r="M62" s="49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MJ62" s="48"/>
    </row>
    <row r="63" spans="1:1024" s="58" customFormat="1" ht="11.25" customHeight="1" x14ac:dyDescent="0.25">
      <c r="A63" s="76"/>
      <c r="B63" s="76"/>
      <c r="C63" s="76"/>
      <c r="D63" s="77"/>
      <c r="E63" s="77"/>
      <c r="F63" s="62"/>
      <c r="G63" s="77"/>
      <c r="H63" s="62"/>
      <c r="I63" s="62"/>
      <c r="J63" s="78"/>
      <c r="K63" s="64"/>
      <c r="L63" s="64"/>
      <c r="M63" s="45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MJ63" s="59"/>
    </row>
    <row r="64" spans="1:1024" s="58" customFormat="1" x14ac:dyDescent="0.25">
      <c r="A64" s="74">
        <v>6</v>
      </c>
      <c r="B64" s="88" t="s">
        <v>158</v>
      </c>
      <c r="C64" s="44"/>
      <c r="D64" s="64"/>
      <c r="E64" s="64"/>
      <c r="F64" s="62"/>
      <c r="G64" s="64"/>
      <c r="H64" s="62"/>
      <c r="I64" s="62"/>
      <c r="J64" s="69"/>
      <c r="K64" s="64"/>
      <c r="L64" s="64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  <c r="JB64" s="59"/>
      <c r="JC64" s="59"/>
      <c r="JD64" s="59"/>
      <c r="JE64" s="59"/>
      <c r="JF64" s="59"/>
      <c r="JG64" s="59"/>
      <c r="JH64" s="59"/>
      <c r="JI64" s="59"/>
      <c r="JJ64" s="59"/>
      <c r="JK64" s="59"/>
      <c r="JL64" s="59"/>
      <c r="JM64" s="59"/>
      <c r="JN64" s="59"/>
      <c r="JO64" s="59"/>
      <c r="JP64" s="59"/>
      <c r="JQ64" s="59"/>
      <c r="JR64" s="59"/>
      <c r="JS64" s="59"/>
      <c r="JT64" s="59"/>
      <c r="JU64" s="59"/>
      <c r="JV64" s="59"/>
      <c r="JW64" s="59"/>
      <c r="JX64" s="59"/>
      <c r="JY64" s="59"/>
      <c r="JZ64" s="59"/>
      <c r="KA64" s="59"/>
      <c r="KB64" s="59"/>
      <c r="KC64" s="59"/>
      <c r="KD64" s="59"/>
      <c r="KE64" s="59"/>
      <c r="KF64" s="59"/>
      <c r="KG64" s="59"/>
      <c r="KH64" s="59"/>
      <c r="KI64" s="59"/>
      <c r="KJ64" s="59"/>
      <c r="KK64" s="59"/>
      <c r="KL64" s="59"/>
      <c r="KM64" s="59"/>
      <c r="KN64" s="59"/>
      <c r="KO64" s="59"/>
      <c r="KP64" s="59"/>
      <c r="KQ64" s="59"/>
      <c r="KR64" s="59"/>
      <c r="KS64" s="59"/>
      <c r="KT64" s="59"/>
      <c r="KU64" s="59"/>
      <c r="KV64" s="59"/>
      <c r="KW64" s="59"/>
      <c r="KX64" s="59"/>
      <c r="KY64" s="59"/>
      <c r="KZ64" s="59"/>
      <c r="LA64" s="59"/>
      <c r="LB64" s="59"/>
      <c r="LC64" s="59"/>
      <c r="LD64" s="59"/>
      <c r="LE64" s="59"/>
      <c r="LF64" s="59"/>
      <c r="LG64" s="59"/>
      <c r="LH64" s="59"/>
      <c r="LI64" s="59"/>
      <c r="LJ64" s="59"/>
      <c r="LK64" s="59"/>
      <c r="LL64" s="59"/>
      <c r="LM64" s="59"/>
      <c r="LN64" s="59"/>
      <c r="LO64" s="59"/>
      <c r="LP64" s="59"/>
      <c r="LQ64" s="59"/>
      <c r="LR64" s="59"/>
      <c r="LS64" s="59"/>
      <c r="LT64" s="59"/>
      <c r="LU64" s="59"/>
      <c r="LV64" s="59"/>
      <c r="LW64" s="59"/>
      <c r="LX64" s="59"/>
      <c r="LY64" s="59"/>
      <c r="LZ64" s="59"/>
      <c r="MA64" s="59"/>
      <c r="MB64" s="59"/>
      <c r="MC64" s="59"/>
      <c r="MD64" s="59"/>
      <c r="ME64" s="59"/>
      <c r="MF64" s="59"/>
      <c r="MG64" s="59"/>
      <c r="MH64" s="59"/>
      <c r="MI64" s="59"/>
      <c r="MJ64" s="59"/>
      <c r="MK64" s="59"/>
      <c r="ML64" s="59"/>
      <c r="MM64" s="59"/>
      <c r="MN64" s="59"/>
      <c r="MO64" s="59"/>
      <c r="MP64" s="59"/>
      <c r="MQ64" s="59"/>
      <c r="MR64" s="59"/>
      <c r="MS64" s="59"/>
      <c r="MT64" s="59"/>
      <c r="MU64" s="59"/>
      <c r="MV64" s="59"/>
      <c r="MW64" s="59"/>
      <c r="MX64" s="59"/>
      <c r="MY64" s="59"/>
      <c r="MZ64" s="59"/>
      <c r="NA64" s="59"/>
      <c r="NB64" s="59"/>
      <c r="NC64" s="59"/>
      <c r="ND64" s="59"/>
      <c r="NE64" s="59"/>
      <c r="NF64" s="59"/>
      <c r="NG64" s="59"/>
      <c r="NH64" s="59"/>
      <c r="NI64" s="59"/>
      <c r="NJ64" s="59"/>
      <c r="NK64" s="59"/>
      <c r="NL64" s="59"/>
      <c r="NM64" s="59"/>
      <c r="NN64" s="59"/>
      <c r="NO64" s="59"/>
      <c r="NP64" s="59"/>
      <c r="NQ64" s="59"/>
      <c r="NR64" s="59"/>
      <c r="NS64" s="59"/>
      <c r="NT64" s="59"/>
      <c r="NU64" s="59"/>
      <c r="NV64" s="59"/>
      <c r="NW64" s="59"/>
      <c r="NX64" s="59"/>
      <c r="NY64" s="59"/>
      <c r="NZ64" s="59"/>
      <c r="OA64" s="59"/>
      <c r="OB64" s="59"/>
      <c r="OC64" s="59"/>
      <c r="OD64" s="59"/>
      <c r="OE64" s="59"/>
      <c r="OF64" s="59"/>
      <c r="OG64" s="59"/>
      <c r="OH64" s="59"/>
      <c r="OI64" s="59"/>
      <c r="OJ64" s="59"/>
      <c r="OK64" s="59"/>
      <c r="OL64" s="59"/>
      <c r="OM64" s="59"/>
      <c r="ON64" s="59"/>
      <c r="OO64" s="59"/>
      <c r="OP64" s="59"/>
      <c r="OQ64" s="59"/>
      <c r="OR64" s="59"/>
      <c r="OS64" s="59"/>
      <c r="OT64" s="59"/>
      <c r="OU64" s="59"/>
      <c r="OV64" s="59"/>
      <c r="OW64" s="59"/>
      <c r="OX64" s="59"/>
      <c r="OY64" s="59"/>
      <c r="OZ64" s="59"/>
      <c r="PA64" s="59"/>
      <c r="PB64" s="59"/>
      <c r="PC64" s="59"/>
      <c r="PD64" s="59"/>
      <c r="PE64" s="59"/>
      <c r="PF64" s="59"/>
      <c r="PG64" s="59"/>
      <c r="PH64" s="59"/>
      <c r="PI64" s="59"/>
      <c r="PJ64" s="59"/>
      <c r="PK64" s="59"/>
      <c r="PL64" s="59"/>
      <c r="PM64" s="59"/>
      <c r="PN64" s="59"/>
      <c r="PO64" s="59"/>
      <c r="PP64" s="59"/>
      <c r="PQ64" s="59"/>
      <c r="PR64" s="59"/>
      <c r="PS64" s="59"/>
      <c r="PT64" s="59"/>
      <c r="PU64" s="59"/>
      <c r="PV64" s="59"/>
      <c r="PW64" s="59"/>
      <c r="PX64" s="59"/>
      <c r="PY64" s="59"/>
      <c r="PZ64" s="59"/>
      <c r="QA64" s="59"/>
      <c r="QB64" s="59"/>
      <c r="QC64" s="59"/>
      <c r="QD64" s="59"/>
      <c r="QE64" s="59"/>
      <c r="QF64" s="59"/>
      <c r="QG64" s="59"/>
      <c r="QH64" s="59"/>
      <c r="QI64" s="59"/>
      <c r="QJ64" s="59"/>
      <c r="QK64" s="59"/>
      <c r="QL64" s="59"/>
      <c r="QM64" s="59"/>
      <c r="QN64" s="59"/>
      <c r="QO64" s="59"/>
      <c r="QP64" s="59"/>
      <c r="QQ64" s="59"/>
      <c r="QR64" s="59"/>
      <c r="QS64" s="59"/>
      <c r="QT64" s="59"/>
      <c r="QU64" s="59"/>
      <c r="QV64" s="59"/>
      <c r="QW64" s="59"/>
      <c r="QX64" s="59"/>
      <c r="QY64" s="59"/>
      <c r="QZ64" s="59"/>
      <c r="RA64" s="59"/>
      <c r="RB64" s="59"/>
      <c r="RC64" s="59"/>
      <c r="RD64" s="59"/>
      <c r="RE64" s="59"/>
      <c r="RF64" s="59"/>
      <c r="RG64" s="59"/>
      <c r="RH64" s="59"/>
      <c r="RI64" s="59"/>
      <c r="RJ64" s="59"/>
      <c r="RK64" s="59"/>
      <c r="RL64" s="59"/>
      <c r="RM64" s="59"/>
      <c r="RN64" s="59"/>
      <c r="RO64" s="59"/>
      <c r="RP64" s="59"/>
      <c r="RQ64" s="59"/>
      <c r="RR64" s="59"/>
      <c r="RS64" s="59"/>
      <c r="RT64" s="59"/>
      <c r="RU64" s="59"/>
      <c r="RV64" s="59"/>
      <c r="RW64" s="59"/>
      <c r="RX64" s="59"/>
      <c r="RY64" s="59"/>
      <c r="RZ64" s="59"/>
      <c r="SA64" s="59"/>
      <c r="SB64" s="59"/>
      <c r="SC64" s="59"/>
      <c r="SD64" s="59"/>
      <c r="SE64" s="59"/>
      <c r="SF64" s="59"/>
      <c r="SG64" s="59"/>
      <c r="SH64" s="59"/>
      <c r="SI64" s="59"/>
      <c r="SJ64" s="59"/>
      <c r="SK64" s="59"/>
      <c r="SL64" s="59"/>
      <c r="SM64" s="59"/>
      <c r="SN64" s="59"/>
      <c r="SO64" s="59"/>
      <c r="SP64" s="59"/>
      <c r="SQ64" s="59"/>
      <c r="SR64" s="59"/>
      <c r="SS64" s="59"/>
      <c r="ST64" s="59"/>
      <c r="SU64" s="59"/>
      <c r="SV64" s="59"/>
      <c r="SW64" s="59"/>
      <c r="SX64" s="59"/>
      <c r="SY64" s="59"/>
      <c r="SZ64" s="59"/>
      <c r="TA64" s="59"/>
      <c r="TB64" s="59"/>
      <c r="TC64" s="59"/>
      <c r="TD64" s="59"/>
      <c r="TE64" s="59"/>
      <c r="TF64" s="59"/>
      <c r="TG64" s="59"/>
      <c r="TH64" s="59"/>
      <c r="TI64" s="59"/>
      <c r="TJ64" s="59"/>
      <c r="TK64" s="59"/>
      <c r="TL64" s="59"/>
      <c r="TM64" s="59"/>
      <c r="TN64" s="59"/>
      <c r="TO64" s="59"/>
      <c r="TP64" s="59"/>
      <c r="TQ64" s="59"/>
      <c r="TR64" s="59"/>
      <c r="TS64" s="59"/>
      <c r="TT64" s="59"/>
      <c r="TU64" s="59"/>
      <c r="TV64" s="59"/>
      <c r="TW64" s="59"/>
      <c r="TX64" s="59"/>
      <c r="TY64" s="59"/>
      <c r="TZ64" s="59"/>
      <c r="UA64" s="59"/>
      <c r="UB64" s="59"/>
      <c r="UC64" s="59"/>
      <c r="UD64" s="59"/>
      <c r="UE64" s="59"/>
      <c r="UF64" s="59"/>
      <c r="UG64" s="59"/>
      <c r="UH64" s="59"/>
      <c r="UI64" s="59"/>
      <c r="UJ64" s="59"/>
      <c r="UK64" s="59"/>
      <c r="UL64" s="59"/>
      <c r="UM64" s="59"/>
      <c r="UN64" s="59"/>
      <c r="UO64" s="59"/>
      <c r="UP64" s="59"/>
      <c r="UQ64" s="59"/>
      <c r="UR64" s="59"/>
      <c r="US64" s="59"/>
      <c r="UT64" s="59"/>
      <c r="UU64" s="59"/>
      <c r="UV64" s="59"/>
      <c r="UW64" s="59"/>
      <c r="UX64" s="59"/>
      <c r="UY64" s="59"/>
      <c r="UZ64" s="59"/>
      <c r="VA64" s="59"/>
      <c r="VB64" s="59"/>
      <c r="VC64" s="59"/>
      <c r="VD64" s="59"/>
      <c r="VE64" s="59"/>
      <c r="VF64" s="59"/>
      <c r="VG64" s="59"/>
      <c r="VH64" s="59"/>
      <c r="VI64" s="59"/>
      <c r="VJ64" s="59"/>
      <c r="VK64" s="59"/>
      <c r="VL64" s="59"/>
      <c r="VM64" s="59"/>
      <c r="VN64" s="59"/>
      <c r="VO64" s="59"/>
      <c r="VP64" s="59"/>
      <c r="VQ64" s="59"/>
      <c r="VR64" s="59"/>
      <c r="VS64" s="59"/>
      <c r="VT64" s="59"/>
      <c r="VU64" s="59"/>
      <c r="VV64" s="59"/>
      <c r="VW64" s="59"/>
      <c r="VX64" s="59"/>
      <c r="VY64" s="59"/>
      <c r="VZ64" s="59"/>
      <c r="WA64" s="59"/>
      <c r="WB64" s="59"/>
      <c r="WC64" s="59"/>
      <c r="WD64" s="59"/>
      <c r="WE64" s="59"/>
      <c r="WF64" s="59"/>
      <c r="WG64" s="59"/>
      <c r="WH64" s="59"/>
      <c r="WI64" s="59"/>
      <c r="WJ64" s="59"/>
      <c r="WK64" s="59"/>
      <c r="WL64" s="59"/>
      <c r="WM64" s="59"/>
      <c r="WN64" s="59"/>
      <c r="WO64" s="59"/>
      <c r="WP64" s="59"/>
      <c r="WQ64" s="59"/>
      <c r="WR64" s="59"/>
      <c r="WS64" s="59"/>
      <c r="WT64" s="59"/>
      <c r="WU64" s="59"/>
      <c r="WV64" s="59"/>
      <c r="WW64" s="59"/>
      <c r="WX64" s="59"/>
      <c r="WY64" s="59"/>
      <c r="WZ64" s="59"/>
      <c r="XA64" s="59"/>
      <c r="XB64" s="59"/>
      <c r="XC64" s="59"/>
      <c r="XD64" s="59"/>
      <c r="XE64" s="59"/>
      <c r="XF64" s="59"/>
      <c r="XG64" s="59"/>
      <c r="XH64" s="59"/>
      <c r="XI64" s="59"/>
      <c r="XJ64" s="59"/>
      <c r="XK64" s="59"/>
      <c r="XL64" s="59"/>
      <c r="XM64" s="59"/>
      <c r="XN64" s="59"/>
      <c r="XO64" s="59"/>
      <c r="XP64" s="59"/>
      <c r="XQ64" s="59"/>
      <c r="XR64" s="59"/>
      <c r="XS64" s="59"/>
      <c r="XT64" s="59"/>
      <c r="XU64" s="59"/>
      <c r="XV64" s="59"/>
      <c r="XW64" s="59"/>
      <c r="XX64" s="59"/>
      <c r="XY64" s="59"/>
      <c r="XZ64" s="59"/>
      <c r="YA64" s="59"/>
      <c r="YB64" s="59"/>
      <c r="YC64" s="59"/>
      <c r="YD64" s="59"/>
      <c r="YE64" s="59"/>
      <c r="YF64" s="59"/>
      <c r="YG64" s="59"/>
      <c r="YH64" s="59"/>
      <c r="YI64" s="59"/>
      <c r="YJ64" s="59"/>
      <c r="YK64" s="59"/>
      <c r="YL64" s="59"/>
      <c r="YM64" s="59"/>
      <c r="YN64" s="59"/>
      <c r="YO64" s="59"/>
      <c r="YP64" s="59"/>
      <c r="YQ64" s="59"/>
      <c r="YR64" s="59"/>
      <c r="YS64" s="59"/>
      <c r="YT64" s="59"/>
      <c r="YU64" s="59"/>
      <c r="YV64" s="59"/>
      <c r="YW64" s="59"/>
      <c r="YX64" s="59"/>
      <c r="YY64" s="59"/>
      <c r="YZ64" s="59"/>
      <c r="ZA64" s="59"/>
      <c r="ZB64" s="59"/>
      <c r="ZC64" s="59"/>
      <c r="ZD64" s="59"/>
      <c r="ZE64" s="59"/>
      <c r="ZF64" s="59"/>
      <c r="ZG64" s="59"/>
      <c r="ZH64" s="59"/>
      <c r="ZI64" s="59"/>
      <c r="ZJ64" s="59"/>
      <c r="ZK64" s="59"/>
      <c r="ZL64" s="59"/>
      <c r="ZM64" s="59"/>
      <c r="ZN64" s="59"/>
      <c r="ZO64" s="59"/>
      <c r="ZP64" s="59"/>
      <c r="ZQ64" s="59"/>
      <c r="ZR64" s="59"/>
      <c r="ZS64" s="59"/>
      <c r="ZT64" s="59"/>
      <c r="ZU64" s="59"/>
      <c r="ZV64" s="59"/>
      <c r="ZW64" s="59"/>
      <c r="ZX64" s="59"/>
      <c r="ZY64" s="59"/>
      <c r="ZZ64" s="59"/>
      <c r="AAA64" s="59"/>
      <c r="AAB64" s="59"/>
      <c r="AAC64" s="59"/>
      <c r="AAD64" s="59"/>
      <c r="AAE64" s="59"/>
      <c r="AAF64" s="59"/>
      <c r="AAG64" s="59"/>
      <c r="AAH64" s="59"/>
      <c r="AAI64" s="59"/>
      <c r="AAJ64" s="59"/>
      <c r="AAK64" s="59"/>
      <c r="AAL64" s="59"/>
      <c r="AAM64" s="59"/>
      <c r="AAN64" s="59"/>
      <c r="AAO64" s="59"/>
      <c r="AAP64" s="59"/>
      <c r="AAQ64" s="59"/>
      <c r="AAR64" s="59"/>
      <c r="AAS64" s="59"/>
      <c r="AAT64" s="59"/>
      <c r="AAU64" s="59"/>
      <c r="AAV64" s="59"/>
      <c r="AAW64" s="59"/>
      <c r="AAX64" s="59"/>
      <c r="AAY64" s="59"/>
      <c r="AAZ64" s="59"/>
      <c r="ABA64" s="59"/>
      <c r="ABB64" s="59"/>
      <c r="ABC64" s="59"/>
      <c r="ABD64" s="59"/>
      <c r="ABE64" s="59"/>
      <c r="ABF64" s="59"/>
      <c r="ABG64" s="59"/>
      <c r="ABH64" s="59"/>
      <c r="ABI64" s="59"/>
      <c r="ABJ64" s="59"/>
      <c r="ABK64" s="59"/>
      <c r="ABL64" s="59"/>
      <c r="ABM64" s="59"/>
      <c r="ABN64" s="59"/>
      <c r="ABO64" s="59"/>
      <c r="ABP64" s="59"/>
      <c r="ABQ64" s="59"/>
      <c r="ABR64" s="59"/>
      <c r="ABS64" s="59"/>
      <c r="ABT64" s="59"/>
      <c r="ABU64" s="59"/>
      <c r="ABV64" s="59"/>
      <c r="ABW64" s="59"/>
      <c r="ABX64" s="59"/>
      <c r="ABY64" s="59"/>
      <c r="ABZ64" s="59"/>
      <c r="ACA64" s="59"/>
      <c r="ACB64" s="59"/>
      <c r="ACC64" s="59"/>
      <c r="ACD64" s="59"/>
      <c r="ACE64" s="59"/>
      <c r="ACF64" s="59"/>
      <c r="ACG64" s="59"/>
      <c r="ACH64" s="59"/>
      <c r="ACI64" s="59"/>
      <c r="ACJ64" s="59"/>
      <c r="ACK64" s="59"/>
      <c r="ACL64" s="59"/>
      <c r="ACM64" s="59"/>
      <c r="ACN64" s="59"/>
      <c r="ACO64" s="59"/>
      <c r="ACP64" s="59"/>
      <c r="ACQ64" s="59"/>
      <c r="ACR64" s="59"/>
      <c r="ACS64" s="59"/>
      <c r="ACT64" s="59"/>
      <c r="ACU64" s="59"/>
      <c r="ACV64" s="59"/>
      <c r="ACW64" s="59"/>
      <c r="ACX64" s="59"/>
      <c r="ACY64" s="59"/>
      <c r="ACZ64" s="59"/>
      <c r="ADA64" s="59"/>
      <c r="ADB64" s="59"/>
      <c r="ADC64" s="59"/>
      <c r="ADD64" s="59"/>
      <c r="ADE64" s="59"/>
      <c r="ADF64" s="59"/>
      <c r="ADG64" s="59"/>
      <c r="ADH64" s="59"/>
      <c r="ADI64" s="59"/>
      <c r="ADJ64" s="59"/>
      <c r="ADK64" s="59"/>
      <c r="ADL64" s="59"/>
      <c r="ADM64" s="59"/>
      <c r="ADN64" s="59"/>
      <c r="ADO64" s="59"/>
      <c r="ADP64" s="59"/>
      <c r="ADQ64" s="59"/>
      <c r="ADR64" s="59"/>
      <c r="ADS64" s="59"/>
      <c r="ADT64" s="59"/>
      <c r="ADU64" s="59"/>
      <c r="ADV64" s="59"/>
      <c r="ADW64" s="59"/>
      <c r="ADX64" s="59"/>
      <c r="ADY64" s="59"/>
      <c r="ADZ64" s="59"/>
      <c r="AEA64" s="59"/>
      <c r="AEB64" s="59"/>
      <c r="AEC64" s="59"/>
      <c r="AED64" s="59"/>
      <c r="AEE64" s="59"/>
      <c r="AEF64" s="59"/>
      <c r="AEG64" s="59"/>
      <c r="AEH64" s="59"/>
      <c r="AEI64" s="59"/>
      <c r="AEJ64" s="59"/>
      <c r="AEK64" s="59"/>
      <c r="AEL64" s="59"/>
      <c r="AEM64" s="59"/>
      <c r="AEN64" s="59"/>
      <c r="AEO64" s="59"/>
      <c r="AEP64" s="59"/>
      <c r="AEQ64" s="59"/>
      <c r="AER64" s="59"/>
      <c r="AES64" s="59"/>
      <c r="AET64" s="59"/>
      <c r="AEU64" s="59"/>
      <c r="AEV64" s="59"/>
      <c r="AEW64" s="59"/>
      <c r="AEX64" s="59"/>
      <c r="AEY64" s="59"/>
      <c r="AEZ64" s="59"/>
      <c r="AFA64" s="59"/>
      <c r="AFB64" s="59"/>
      <c r="AFC64" s="59"/>
      <c r="AFD64" s="59"/>
      <c r="AFE64" s="59"/>
      <c r="AFF64" s="59"/>
      <c r="AFG64" s="59"/>
      <c r="AFH64" s="59"/>
      <c r="AFI64" s="59"/>
      <c r="AFJ64" s="59"/>
      <c r="AFK64" s="59"/>
      <c r="AFL64" s="59"/>
      <c r="AFM64" s="59"/>
      <c r="AFN64" s="59"/>
      <c r="AFO64" s="59"/>
      <c r="AFP64" s="59"/>
      <c r="AFQ64" s="59"/>
      <c r="AFR64" s="59"/>
      <c r="AFS64" s="59"/>
      <c r="AFT64" s="59"/>
      <c r="AFU64" s="59"/>
      <c r="AFV64" s="59"/>
      <c r="AFW64" s="59"/>
      <c r="AFX64" s="59"/>
      <c r="AFY64" s="59"/>
      <c r="AFZ64" s="59"/>
      <c r="AGA64" s="59"/>
      <c r="AGB64" s="59"/>
      <c r="AGC64" s="59"/>
      <c r="AGD64" s="59"/>
      <c r="AGE64" s="59"/>
      <c r="AGF64" s="59"/>
      <c r="AGG64" s="59"/>
      <c r="AGH64" s="59"/>
      <c r="AGI64" s="59"/>
      <c r="AGJ64" s="59"/>
      <c r="AGK64" s="59"/>
      <c r="AGL64" s="59"/>
      <c r="AGM64" s="59"/>
      <c r="AGN64" s="59"/>
      <c r="AGO64" s="59"/>
      <c r="AGP64" s="59"/>
      <c r="AGQ64" s="59"/>
      <c r="AGR64" s="59"/>
      <c r="AGS64" s="59"/>
      <c r="AGT64" s="59"/>
      <c r="AGU64" s="59"/>
      <c r="AGV64" s="59"/>
      <c r="AGW64" s="59"/>
      <c r="AGX64" s="59"/>
      <c r="AGY64" s="59"/>
      <c r="AGZ64" s="59"/>
      <c r="AHA64" s="59"/>
      <c r="AHB64" s="59"/>
      <c r="AHC64" s="59"/>
      <c r="AHD64" s="59"/>
      <c r="AHE64" s="59"/>
      <c r="AHF64" s="59"/>
      <c r="AHG64" s="59"/>
      <c r="AHH64" s="59"/>
      <c r="AHI64" s="59"/>
      <c r="AHJ64" s="59"/>
      <c r="AHK64" s="59"/>
      <c r="AHL64" s="59"/>
      <c r="AHM64" s="59"/>
      <c r="AHN64" s="59"/>
      <c r="AHO64" s="59"/>
      <c r="AHP64" s="59"/>
      <c r="AHQ64" s="59"/>
      <c r="AHR64" s="59"/>
      <c r="AHS64" s="59"/>
      <c r="AHT64" s="59"/>
      <c r="AHU64" s="59"/>
      <c r="AHV64" s="59"/>
      <c r="AHW64" s="59"/>
      <c r="AHX64" s="59"/>
      <c r="AHY64" s="59"/>
      <c r="AHZ64" s="59"/>
      <c r="AIA64" s="59"/>
      <c r="AIB64" s="59"/>
      <c r="AIC64" s="59"/>
      <c r="AID64" s="59"/>
      <c r="AIE64" s="59"/>
      <c r="AIF64" s="59"/>
      <c r="AIG64" s="59"/>
      <c r="AIH64" s="59"/>
      <c r="AII64" s="59"/>
      <c r="AIJ64" s="59"/>
      <c r="AIK64" s="59"/>
      <c r="AIL64" s="59"/>
      <c r="AIM64" s="59"/>
      <c r="AIN64" s="59"/>
      <c r="AIO64" s="59"/>
      <c r="AIP64" s="59"/>
      <c r="AIQ64" s="59"/>
      <c r="AIR64" s="59"/>
      <c r="AIS64" s="59"/>
      <c r="AIT64" s="59"/>
      <c r="AIU64" s="59"/>
      <c r="AIV64" s="59"/>
      <c r="AIW64" s="59"/>
      <c r="AIX64" s="59"/>
      <c r="AIY64" s="59"/>
      <c r="AIZ64" s="59"/>
      <c r="AJA64" s="59"/>
      <c r="AJB64" s="59"/>
      <c r="AJC64" s="59"/>
      <c r="AJD64" s="59"/>
      <c r="AJE64" s="59"/>
      <c r="AJF64" s="59"/>
      <c r="AJG64" s="59"/>
      <c r="AJH64" s="59"/>
      <c r="AJI64" s="59"/>
      <c r="AJJ64" s="59"/>
      <c r="AJK64" s="59"/>
      <c r="AJL64" s="59"/>
      <c r="AJM64" s="59"/>
      <c r="AJN64" s="59"/>
      <c r="AJO64" s="59"/>
      <c r="AJP64" s="59"/>
      <c r="AJQ64" s="59"/>
      <c r="AJR64" s="59"/>
      <c r="AJS64" s="59"/>
      <c r="AJT64" s="59"/>
      <c r="AJU64" s="59"/>
      <c r="AJV64" s="59"/>
      <c r="AJW64" s="59"/>
      <c r="AJX64" s="59"/>
      <c r="AJY64" s="59"/>
      <c r="AJZ64" s="59"/>
      <c r="AKA64" s="59"/>
      <c r="AKB64" s="59"/>
      <c r="AKC64" s="59"/>
      <c r="AKD64" s="59"/>
      <c r="AKE64" s="59"/>
      <c r="AKF64" s="59"/>
      <c r="AKG64" s="59"/>
      <c r="AKH64" s="59"/>
      <c r="AKI64" s="59"/>
      <c r="AKJ64" s="59"/>
      <c r="AKK64" s="59"/>
      <c r="AKL64" s="59"/>
      <c r="AKM64" s="59"/>
      <c r="AKN64" s="59"/>
      <c r="AKO64" s="59"/>
      <c r="AKP64" s="59"/>
      <c r="AKQ64" s="59"/>
      <c r="AKR64" s="59"/>
      <c r="AKS64" s="59"/>
      <c r="AKT64" s="59"/>
      <c r="AKU64" s="59"/>
      <c r="AKV64" s="59"/>
      <c r="AKW64" s="59"/>
      <c r="AKX64" s="59"/>
      <c r="AKY64" s="59"/>
      <c r="AKZ64" s="59"/>
      <c r="ALA64" s="59"/>
      <c r="ALB64" s="59"/>
      <c r="ALC64" s="59"/>
      <c r="ALD64" s="59"/>
      <c r="ALE64" s="59"/>
      <c r="ALF64" s="59"/>
      <c r="ALG64" s="59"/>
      <c r="ALH64" s="59"/>
      <c r="ALI64" s="59"/>
      <c r="ALJ64" s="59"/>
      <c r="ALK64" s="59"/>
      <c r="ALL64" s="59"/>
      <c r="ALM64" s="59"/>
      <c r="ALN64" s="59"/>
      <c r="ALO64" s="59"/>
      <c r="ALP64" s="59"/>
      <c r="ALQ64" s="59"/>
      <c r="ALR64" s="59"/>
      <c r="ALS64" s="59"/>
      <c r="ALT64" s="59"/>
      <c r="ALU64" s="59"/>
      <c r="ALV64" s="59"/>
      <c r="ALW64" s="59"/>
      <c r="ALX64" s="59"/>
      <c r="ALY64" s="59"/>
      <c r="ALZ64" s="59"/>
      <c r="AMA64" s="59"/>
      <c r="AMB64" s="59"/>
      <c r="AMC64" s="59"/>
      <c r="AMD64" s="59"/>
      <c r="AME64" s="59"/>
      <c r="AMF64" s="59"/>
      <c r="AMG64" s="59"/>
      <c r="AMH64" s="59"/>
      <c r="AMI64" s="59"/>
      <c r="AMJ64" s="59"/>
    </row>
    <row r="65" spans="1:1024" s="58" customFormat="1" x14ac:dyDescent="0.25">
      <c r="A65" s="50" t="s">
        <v>27</v>
      </c>
      <c r="B65" s="75" t="s">
        <v>159</v>
      </c>
      <c r="C65" s="79" t="s">
        <v>10</v>
      </c>
      <c r="D65" s="80">
        <v>817.6</v>
      </c>
      <c r="E65" s="80"/>
      <c r="F65" s="80"/>
      <c r="G65" s="80"/>
      <c r="H65" s="80"/>
      <c r="I65" s="80"/>
      <c r="J65" s="81" t="s">
        <v>164</v>
      </c>
      <c r="K65" s="82"/>
      <c r="L65" s="82"/>
      <c r="M65" s="4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MJ65" s="59"/>
    </row>
    <row r="66" spans="1:1024" s="58" customFormat="1" x14ac:dyDescent="0.25">
      <c r="A66" s="50" t="s">
        <v>28</v>
      </c>
      <c r="B66" s="75" t="s">
        <v>160</v>
      </c>
      <c r="C66" s="79" t="s">
        <v>10</v>
      </c>
      <c r="D66" s="80">
        <v>817.6</v>
      </c>
      <c r="E66" s="80"/>
      <c r="F66" s="80"/>
      <c r="G66" s="80"/>
      <c r="H66" s="80"/>
      <c r="I66" s="80"/>
      <c r="J66" s="81" t="s">
        <v>165</v>
      </c>
      <c r="K66" s="82"/>
      <c r="L66" s="82"/>
      <c r="M66" s="4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MJ66" s="59"/>
    </row>
    <row r="67" spans="1:1024" s="58" customFormat="1" x14ac:dyDescent="0.25">
      <c r="A67" s="50" t="s">
        <v>29</v>
      </c>
      <c r="B67" s="75" t="s">
        <v>161</v>
      </c>
      <c r="C67" s="79" t="s">
        <v>10</v>
      </c>
      <c r="D67" s="80">
        <v>118.36</v>
      </c>
      <c r="E67" s="80"/>
      <c r="F67" s="80"/>
      <c r="G67" s="80"/>
      <c r="H67" s="80"/>
      <c r="I67" s="80"/>
      <c r="J67" s="81" t="s">
        <v>166</v>
      </c>
      <c r="K67" s="82"/>
      <c r="L67" s="82"/>
      <c r="M67" s="4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MJ67" s="59"/>
    </row>
    <row r="68" spans="1:1024" s="58" customFormat="1" x14ac:dyDescent="0.25">
      <c r="A68" s="50" t="s">
        <v>30</v>
      </c>
      <c r="B68" s="75" t="s">
        <v>162</v>
      </c>
      <c r="C68" s="79" t="s">
        <v>98</v>
      </c>
      <c r="D68" s="80">
        <v>496</v>
      </c>
      <c r="E68" s="80"/>
      <c r="F68" s="80"/>
      <c r="G68" s="80"/>
      <c r="H68" s="80"/>
      <c r="I68" s="80"/>
      <c r="J68" s="81" t="s">
        <v>167</v>
      </c>
      <c r="K68" s="82"/>
      <c r="L68" s="82"/>
      <c r="M68" s="4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MJ68" s="59"/>
    </row>
    <row r="69" spans="1:1024" s="58" customFormat="1" x14ac:dyDescent="0.25">
      <c r="A69" s="50" t="s">
        <v>31</v>
      </c>
      <c r="B69" s="75" t="s">
        <v>163</v>
      </c>
      <c r="C69" s="79" t="s">
        <v>10</v>
      </c>
      <c r="D69" s="80">
        <v>85</v>
      </c>
      <c r="E69" s="80"/>
      <c r="F69" s="80"/>
      <c r="G69" s="80"/>
      <c r="H69" s="80"/>
      <c r="I69" s="80"/>
      <c r="J69" s="81" t="s">
        <v>168</v>
      </c>
      <c r="K69" s="82"/>
      <c r="L69" s="82"/>
      <c r="M69" s="4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MJ69" s="59"/>
    </row>
    <row r="70" spans="1:1024" s="47" customFormat="1" ht="15" customHeight="1" x14ac:dyDescent="0.25">
      <c r="A70" s="44"/>
      <c r="B70" s="153" t="s">
        <v>32</v>
      </c>
      <c r="C70" s="153"/>
      <c r="D70" s="153"/>
      <c r="E70" s="153"/>
      <c r="F70" s="153"/>
      <c r="G70" s="153"/>
      <c r="H70" s="153"/>
      <c r="I70" s="153"/>
      <c r="J70" s="153"/>
      <c r="K70" s="105"/>
      <c r="L70" s="105"/>
      <c r="M70" s="49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MJ70" s="48"/>
    </row>
    <row r="71" spans="1:1024" s="58" customFormat="1" ht="11.25" customHeight="1" x14ac:dyDescent="0.25">
      <c r="A71" s="76"/>
      <c r="B71" s="76"/>
      <c r="C71" s="76"/>
      <c r="D71" s="77"/>
      <c r="E71" s="77"/>
      <c r="F71" s="62"/>
      <c r="G71" s="77"/>
      <c r="H71" s="62"/>
      <c r="I71" s="62"/>
      <c r="J71" s="78"/>
      <c r="K71" s="64"/>
      <c r="L71" s="64"/>
      <c r="M71" s="45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MJ71" s="59"/>
    </row>
    <row r="72" spans="1:1024" s="58" customFormat="1" x14ac:dyDescent="0.25">
      <c r="A72" s="74">
        <v>7</v>
      </c>
      <c r="B72" s="88" t="s">
        <v>57</v>
      </c>
      <c r="C72" s="44"/>
      <c r="D72" s="64"/>
      <c r="E72" s="64"/>
      <c r="F72" s="62"/>
      <c r="G72" s="64"/>
      <c r="H72" s="62"/>
      <c r="I72" s="62"/>
      <c r="J72" s="69"/>
      <c r="K72" s="64"/>
      <c r="L72" s="64"/>
      <c r="M72" s="56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59"/>
      <c r="KE72" s="59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59"/>
      <c r="LT72" s="59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59"/>
      <c r="NI72" s="59"/>
      <c r="NJ72" s="59"/>
      <c r="NK72" s="59"/>
      <c r="NL72" s="59"/>
      <c r="NM72" s="59"/>
      <c r="NN72" s="59"/>
      <c r="NO72" s="59"/>
      <c r="NP72" s="59"/>
      <c r="NQ72" s="59"/>
      <c r="NR72" s="59"/>
      <c r="NS72" s="59"/>
      <c r="NT72" s="59"/>
      <c r="NU72" s="59"/>
      <c r="NV72" s="59"/>
      <c r="NW72" s="59"/>
      <c r="NX72" s="59"/>
      <c r="NY72" s="59"/>
      <c r="NZ72" s="59"/>
      <c r="OA72" s="59"/>
      <c r="OB72" s="59"/>
      <c r="OC72" s="59"/>
      <c r="OD72" s="59"/>
      <c r="OE72" s="59"/>
      <c r="OF72" s="59"/>
      <c r="OG72" s="59"/>
      <c r="OH72" s="59"/>
      <c r="OI72" s="59"/>
      <c r="OJ72" s="59"/>
      <c r="OK72" s="59"/>
      <c r="OL72" s="59"/>
      <c r="OM72" s="59"/>
      <c r="ON72" s="59"/>
      <c r="OO72" s="59"/>
      <c r="OP72" s="59"/>
      <c r="OQ72" s="59"/>
      <c r="OR72" s="59"/>
      <c r="OS72" s="59"/>
      <c r="OT72" s="59"/>
      <c r="OU72" s="59"/>
      <c r="OV72" s="59"/>
      <c r="OW72" s="59"/>
      <c r="OX72" s="59"/>
      <c r="OY72" s="59"/>
      <c r="OZ72" s="59"/>
      <c r="PA72" s="59"/>
      <c r="PB72" s="59"/>
      <c r="PC72" s="59"/>
      <c r="PD72" s="59"/>
      <c r="PE72" s="59"/>
      <c r="PF72" s="59"/>
      <c r="PG72" s="59"/>
      <c r="PH72" s="59"/>
      <c r="PI72" s="59"/>
      <c r="PJ72" s="59"/>
      <c r="PK72" s="59"/>
      <c r="PL72" s="59"/>
      <c r="PM72" s="59"/>
      <c r="PN72" s="59"/>
      <c r="PO72" s="59"/>
      <c r="PP72" s="59"/>
      <c r="PQ72" s="59"/>
      <c r="PR72" s="59"/>
      <c r="PS72" s="59"/>
      <c r="PT72" s="59"/>
      <c r="PU72" s="59"/>
      <c r="PV72" s="59"/>
      <c r="PW72" s="59"/>
      <c r="PX72" s="59"/>
      <c r="PY72" s="59"/>
      <c r="PZ72" s="59"/>
      <c r="QA72" s="59"/>
      <c r="QB72" s="59"/>
      <c r="QC72" s="59"/>
      <c r="QD72" s="59"/>
      <c r="QE72" s="59"/>
      <c r="QF72" s="59"/>
      <c r="QG72" s="59"/>
      <c r="QH72" s="59"/>
      <c r="QI72" s="59"/>
      <c r="QJ72" s="59"/>
      <c r="QK72" s="59"/>
      <c r="QL72" s="59"/>
      <c r="QM72" s="59"/>
      <c r="QN72" s="59"/>
      <c r="QO72" s="59"/>
      <c r="QP72" s="59"/>
      <c r="QQ72" s="59"/>
      <c r="QR72" s="59"/>
      <c r="QS72" s="59"/>
      <c r="QT72" s="59"/>
      <c r="QU72" s="59"/>
      <c r="QV72" s="59"/>
      <c r="QW72" s="59"/>
      <c r="QX72" s="59"/>
      <c r="QY72" s="59"/>
      <c r="QZ72" s="59"/>
      <c r="RA72" s="59"/>
      <c r="RB72" s="59"/>
      <c r="RC72" s="59"/>
      <c r="RD72" s="59"/>
      <c r="RE72" s="59"/>
      <c r="RF72" s="59"/>
      <c r="RG72" s="59"/>
      <c r="RH72" s="59"/>
      <c r="RI72" s="59"/>
      <c r="RJ72" s="59"/>
      <c r="RK72" s="59"/>
      <c r="RL72" s="59"/>
      <c r="RM72" s="59"/>
      <c r="RN72" s="59"/>
      <c r="RO72" s="59"/>
      <c r="RP72" s="59"/>
      <c r="RQ72" s="59"/>
      <c r="RR72" s="59"/>
      <c r="RS72" s="59"/>
      <c r="RT72" s="59"/>
      <c r="RU72" s="59"/>
      <c r="RV72" s="59"/>
      <c r="RW72" s="59"/>
      <c r="RX72" s="59"/>
      <c r="RY72" s="59"/>
      <c r="RZ72" s="59"/>
      <c r="SA72" s="59"/>
      <c r="SB72" s="59"/>
      <c r="SC72" s="59"/>
      <c r="SD72" s="59"/>
      <c r="SE72" s="59"/>
      <c r="SF72" s="59"/>
      <c r="SG72" s="59"/>
      <c r="SH72" s="59"/>
      <c r="SI72" s="59"/>
      <c r="SJ72" s="59"/>
      <c r="SK72" s="59"/>
      <c r="SL72" s="59"/>
      <c r="SM72" s="59"/>
      <c r="SN72" s="59"/>
      <c r="SO72" s="59"/>
      <c r="SP72" s="59"/>
      <c r="SQ72" s="59"/>
      <c r="SR72" s="59"/>
      <c r="SS72" s="59"/>
      <c r="ST72" s="59"/>
      <c r="SU72" s="59"/>
      <c r="SV72" s="59"/>
      <c r="SW72" s="59"/>
      <c r="SX72" s="59"/>
      <c r="SY72" s="59"/>
      <c r="SZ72" s="59"/>
      <c r="TA72" s="59"/>
      <c r="TB72" s="59"/>
      <c r="TC72" s="59"/>
      <c r="TD72" s="59"/>
      <c r="TE72" s="59"/>
      <c r="TF72" s="59"/>
      <c r="TG72" s="59"/>
      <c r="TH72" s="59"/>
      <c r="TI72" s="59"/>
      <c r="TJ72" s="59"/>
      <c r="TK72" s="59"/>
      <c r="TL72" s="59"/>
      <c r="TM72" s="59"/>
      <c r="TN72" s="59"/>
      <c r="TO72" s="59"/>
      <c r="TP72" s="59"/>
      <c r="TQ72" s="59"/>
      <c r="TR72" s="59"/>
      <c r="TS72" s="59"/>
      <c r="TT72" s="59"/>
      <c r="TU72" s="59"/>
      <c r="TV72" s="59"/>
      <c r="TW72" s="59"/>
      <c r="TX72" s="59"/>
      <c r="TY72" s="59"/>
      <c r="TZ72" s="59"/>
      <c r="UA72" s="59"/>
      <c r="UB72" s="59"/>
      <c r="UC72" s="59"/>
      <c r="UD72" s="59"/>
      <c r="UE72" s="59"/>
      <c r="UF72" s="59"/>
      <c r="UG72" s="59"/>
      <c r="UH72" s="59"/>
      <c r="UI72" s="59"/>
      <c r="UJ72" s="59"/>
      <c r="UK72" s="59"/>
      <c r="UL72" s="59"/>
      <c r="UM72" s="59"/>
      <c r="UN72" s="59"/>
      <c r="UO72" s="59"/>
      <c r="UP72" s="59"/>
      <c r="UQ72" s="59"/>
      <c r="UR72" s="59"/>
      <c r="US72" s="59"/>
      <c r="UT72" s="59"/>
      <c r="UU72" s="59"/>
      <c r="UV72" s="59"/>
      <c r="UW72" s="59"/>
      <c r="UX72" s="59"/>
      <c r="UY72" s="59"/>
      <c r="UZ72" s="59"/>
      <c r="VA72" s="59"/>
      <c r="VB72" s="59"/>
      <c r="VC72" s="59"/>
      <c r="VD72" s="59"/>
      <c r="VE72" s="59"/>
      <c r="VF72" s="59"/>
      <c r="VG72" s="59"/>
      <c r="VH72" s="59"/>
      <c r="VI72" s="59"/>
      <c r="VJ72" s="59"/>
      <c r="VK72" s="59"/>
      <c r="VL72" s="59"/>
      <c r="VM72" s="59"/>
      <c r="VN72" s="59"/>
      <c r="VO72" s="59"/>
      <c r="VP72" s="59"/>
      <c r="VQ72" s="59"/>
      <c r="VR72" s="59"/>
      <c r="VS72" s="59"/>
      <c r="VT72" s="59"/>
      <c r="VU72" s="59"/>
      <c r="VV72" s="59"/>
      <c r="VW72" s="59"/>
      <c r="VX72" s="59"/>
      <c r="VY72" s="59"/>
      <c r="VZ72" s="59"/>
      <c r="WA72" s="59"/>
      <c r="WB72" s="59"/>
      <c r="WC72" s="59"/>
      <c r="WD72" s="59"/>
      <c r="WE72" s="59"/>
      <c r="WF72" s="59"/>
      <c r="WG72" s="59"/>
      <c r="WH72" s="59"/>
      <c r="WI72" s="59"/>
      <c r="WJ72" s="59"/>
      <c r="WK72" s="59"/>
      <c r="WL72" s="59"/>
      <c r="WM72" s="59"/>
      <c r="WN72" s="59"/>
      <c r="WO72" s="59"/>
      <c r="WP72" s="59"/>
      <c r="WQ72" s="59"/>
      <c r="WR72" s="59"/>
      <c r="WS72" s="59"/>
      <c r="WT72" s="59"/>
      <c r="WU72" s="59"/>
      <c r="WV72" s="59"/>
      <c r="WW72" s="59"/>
      <c r="WX72" s="59"/>
      <c r="WY72" s="59"/>
      <c r="WZ72" s="59"/>
      <c r="XA72" s="59"/>
      <c r="XB72" s="59"/>
      <c r="XC72" s="59"/>
      <c r="XD72" s="59"/>
      <c r="XE72" s="59"/>
      <c r="XF72" s="59"/>
      <c r="XG72" s="59"/>
      <c r="XH72" s="59"/>
      <c r="XI72" s="59"/>
      <c r="XJ72" s="59"/>
      <c r="XK72" s="59"/>
      <c r="XL72" s="59"/>
      <c r="XM72" s="59"/>
      <c r="XN72" s="59"/>
      <c r="XO72" s="59"/>
      <c r="XP72" s="59"/>
      <c r="XQ72" s="59"/>
      <c r="XR72" s="59"/>
      <c r="XS72" s="59"/>
      <c r="XT72" s="59"/>
      <c r="XU72" s="59"/>
      <c r="XV72" s="59"/>
      <c r="XW72" s="59"/>
      <c r="XX72" s="59"/>
      <c r="XY72" s="59"/>
      <c r="XZ72" s="59"/>
      <c r="YA72" s="59"/>
      <c r="YB72" s="59"/>
      <c r="YC72" s="59"/>
      <c r="YD72" s="59"/>
      <c r="YE72" s="59"/>
      <c r="YF72" s="59"/>
      <c r="YG72" s="59"/>
      <c r="YH72" s="59"/>
      <c r="YI72" s="59"/>
      <c r="YJ72" s="59"/>
      <c r="YK72" s="59"/>
      <c r="YL72" s="59"/>
      <c r="YM72" s="59"/>
      <c r="YN72" s="59"/>
      <c r="YO72" s="59"/>
      <c r="YP72" s="59"/>
      <c r="YQ72" s="59"/>
      <c r="YR72" s="59"/>
      <c r="YS72" s="59"/>
      <c r="YT72" s="59"/>
      <c r="YU72" s="59"/>
      <c r="YV72" s="59"/>
      <c r="YW72" s="59"/>
      <c r="YX72" s="59"/>
      <c r="YY72" s="59"/>
      <c r="YZ72" s="59"/>
      <c r="ZA72" s="59"/>
      <c r="ZB72" s="59"/>
      <c r="ZC72" s="59"/>
      <c r="ZD72" s="59"/>
      <c r="ZE72" s="59"/>
      <c r="ZF72" s="59"/>
      <c r="ZG72" s="59"/>
      <c r="ZH72" s="59"/>
      <c r="ZI72" s="59"/>
      <c r="ZJ72" s="59"/>
      <c r="ZK72" s="59"/>
      <c r="ZL72" s="59"/>
      <c r="ZM72" s="59"/>
      <c r="ZN72" s="59"/>
      <c r="ZO72" s="59"/>
      <c r="ZP72" s="59"/>
      <c r="ZQ72" s="59"/>
      <c r="ZR72" s="59"/>
      <c r="ZS72" s="59"/>
      <c r="ZT72" s="59"/>
      <c r="ZU72" s="59"/>
      <c r="ZV72" s="59"/>
      <c r="ZW72" s="59"/>
      <c r="ZX72" s="59"/>
      <c r="ZY72" s="59"/>
      <c r="ZZ72" s="59"/>
      <c r="AAA72" s="59"/>
      <c r="AAB72" s="59"/>
      <c r="AAC72" s="59"/>
      <c r="AAD72" s="59"/>
      <c r="AAE72" s="59"/>
      <c r="AAF72" s="59"/>
      <c r="AAG72" s="59"/>
      <c r="AAH72" s="59"/>
      <c r="AAI72" s="59"/>
      <c r="AAJ72" s="59"/>
      <c r="AAK72" s="59"/>
      <c r="AAL72" s="59"/>
      <c r="AAM72" s="59"/>
      <c r="AAN72" s="59"/>
      <c r="AAO72" s="59"/>
      <c r="AAP72" s="59"/>
      <c r="AAQ72" s="59"/>
      <c r="AAR72" s="59"/>
      <c r="AAS72" s="59"/>
      <c r="AAT72" s="59"/>
      <c r="AAU72" s="59"/>
      <c r="AAV72" s="59"/>
      <c r="AAW72" s="59"/>
      <c r="AAX72" s="59"/>
      <c r="AAY72" s="59"/>
      <c r="AAZ72" s="59"/>
      <c r="ABA72" s="59"/>
      <c r="ABB72" s="59"/>
      <c r="ABC72" s="59"/>
      <c r="ABD72" s="59"/>
      <c r="ABE72" s="59"/>
      <c r="ABF72" s="59"/>
      <c r="ABG72" s="59"/>
      <c r="ABH72" s="59"/>
      <c r="ABI72" s="59"/>
      <c r="ABJ72" s="59"/>
      <c r="ABK72" s="59"/>
      <c r="ABL72" s="59"/>
      <c r="ABM72" s="59"/>
      <c r="ABN72" s="59"/>
      <c r="ABO72" s="59"/>
      <c r="ABP72" s="59"/>
      <c r="ABQ72" s="59"/>
      <c r="ABR72" s="59"/>
      <c r="ABS72" s="59"/>
      <c r="ABT72" s="59"/>
      <c r="ABU72" s="59"/>
      <c r="ABV72" s="59"/>
      <c r="ABW72" s="59"/>
      <c r="ABX72" s="59"/>
      <c r="ABY72" s="59"/>
      <c r="ABZ72" s="59"/>
      <c r="ACA72" s="59"/>
      <c r="ACB72" s="59"/>
      <c r="ACC72" s="59"/>
      <c r="ACD72" s="59"/>
      <c r="ACE72" s="59"/>
      <c r="ACF72" s="59"/>
      <c r="ACG72" s="59"/>
      <c r="ACH72" s="59"/>
      <c r="ACI72" s="59"/>
      <c r="ACJ72" s="59"/>
      <c r="ACK72" s="59"/>
      <c r="ACL72" s="59"/>
      <c r="ACM72" s="59"/>
      <c r="ACN72" s="59"/>
      <c r="ACO72" s="59"/>
      <c r="ACP72" s="59"/>
      <c r="ACQ72" s="59"/>
      <c r="ACR72" s="59"/>
      <c r="ACS72" s="59"/>
      <c r="ACT72" s="59"/>
      <c r="ACU72" s="59"/>
      <c r="ACV72" s="59"/>
      <c r="ACW72" s="59"/>
      <c r="ACX72" s="59"/>
      <c r="ACY72" s="59"/>
      <c r="ACZ72" s="59"/>
      <c r="ADA72" s="59"/>
      <c r="ADB72" s="59"/>
      <c r="ADC72" s="59"/>
      <c r="ADD72" s="59"/>
      <c r="ADE72" s="59"/>
      <c r="ADF72" s="59"/>
      <c r="ADG72" s="59"/>
      <c r="ADH72" s="59"/>
      <c r="ADI72" s="59"/>
      <c r="ADJ72" s="59"/>
      <c r="ADK72" s="59"/>
      <c r="ADL72" s="59"/>
      <c r="ADM72" s="59"/>
      <c r="ADN72" s="59"/>
      <c r="ADO72" s="59"/>
      <c r="ADP72" s="59"/>
      <c r="ADQ72" s="59"/>
      <c r="ADR72" s="59"/>
      <c r="ADS72" s="59"/>
      <c r="ADT72" s="59"/>
      <c r="ADU72" s="59"/>
      <c r="ADV72" s="59"/>
      <c r="ADW72" s="59"/>
      <c r="ADX72" s="59"/>
      <c r="ADY72" s="59"/>
      <c r="ADZ72" s="59"/>
      <c r="AEA72" s="59"/>
      <c r="AEB72" s="59"/>
      <c r="AEC72" s="59"/>
      <c r="AED72" s="59"/>
      <c r="AEE72" s="59"/>
      <c r="AEF72" s="59"/>
      <c r="AEG72" s="59"/>
      <c r="AEH72" s="59"/>
      <c r="AEI72" s="59"/>
      <c r="AEJ72" s="59"/>
      <c r="AEK72" s="59"/>
      <c r="AEL72" s="59"/>
      <c r="AEM72" s="59"/>
      <c r="AEN72" s="59"/>
      <c r="AEO72" s="59"/>
      <c r="AEP72" s="59"/>
      <c r="AEQ72" s="59"/>
      <c r="AER72" s="59"/>
      <c r="AES72" s="59"/>
      <c r="AET72" s="59"/>
      <c r="AEU72" s="59"/>
      <c r="AEV72" s="59"/>
      <c r="AEW72" s="59"/>
      <c r="AEX72" s="59"/>
      <c r="AEY72" s="59"/>
      <c r="AEZ72" s="59"/>
      <c r="AFA72" s="59"/>
      <c r="AFB72" s="59"/>
      <c r="AFC72" s="59"/>
      <c r="AFD72" s="59"/>
      <c r="AFE72" s="59"/>
      <c r="AFF72" s="59"/>
      <c r="AFG72" s="59"/>
      <c r="AFH72" s="59"/>
      <c r="AFI72" s="59"/>
      <c r="AFJ72" s="59"/>
      <c r="AFK72" s="59"/>
      <c r="AFL72" s="59"/>
      <c r="AFM72" s="59"/>
      <c r="AFN72" s="59"/>
      <c r="AFO72" s="59"/>
      <c r="AFP72" s="59"/>
      <c r="AFQ72" s="59"/>
      <c r="AFR72" s="59"/>
      <c r="AFS72" s="59"/>
      <c r="AFT72" s="59"/>
      <c r="AFU72" s="59"/>
      <c r="AFV72" s="59"/>
      <c r="AFW72" s="59"/>
      <c r="AFX72" s="59"/>
      <c r="AFY72" s="59"/>
      <c r="AFZ72" s="59"/>
      <c r="AGA72" s="59"/>
      <c r="AGB72" s="59"/>
      <c r="AGC72" s="59"/>
      <c r="AGD72" s="59"/>
      <c r="AGE72" s="59"/>
      <c r="AGF72" s="59"/>
      <c r="AGG72" s="59"/>
      <c r="AGH72" s="59"/>
      <c r="AGI72" s="59"/>
      <c r="AGJ72" s="59"/>
      <c r="AGK72" s="59"/>
      <c r="AGL72" s="59"/>
      <c r="AGM72" s="59"/>
      <c r="AGN72" s="59"/>
      <c r="AGO72" s="59"/>
      <c r="AGP72" s="59"/>
      <c r="AGQ72" s="59"/>
      <c r="AGR72" s="59"/>
      <c r="AGS72" s="59"/>
      <c r="AGT72" s="59"/>
      <c r="AGU72" s="59"/>
      <c r="AGV72" s="59"/>
      <c r="AGW72" s="59"/>
      <c r="AGX72" s="59"/>
      <c r="AGY72" s="59"/>
      <c r="AGZ72" s="59"/>
      <c r="AHA72" s="59"/>
      <c r="AHB72" s="59"/>
      <c r="AHC72" s="59"/>
      <c r="AHD72" s="59"/>
      <c r="AHE72" s="59"/>
      <c r="AHF72" s="59"/>
      <c r="AHG72" s="59"/>
      <c r="AHH72" s="59"/>
      <c r="AHI72" s="59"/>
      <c r="AHJ72" s="59"/>
      <c r="AHK72" s="59"/>
      <c r="AHL72" s="59"/>
      <c r="AHM72" s="59"/>
      <c r="AHN72" s="59"/>
      <c r="AHO72" s="59"/>
      <c r="AHP72" s="59"/>
      <c r="AHQ72" s="59"/>
      <c r="AHR72" s="59"/>
      <c r="AHS72" s="59"/>
      <c r="AHT72" s="59"/>
      <c r="AHU72" s="59"/>
      <c r="AHV72" s="59"/>
      <c r="AHW72" s="59"/>
      <c r="AHX72" s="59"/>
      <c r="AHY72" s="59"/>
      <c r="AHZ72" s="59"/>
      <c r="AIA72" s="59"/>
      <c r="AIB72" s="59"/>
      <c r="AIC72" s="59"/>
      <c r="AID72" s="59"/>
      <c r="AIE72" s="59"/>
      <c r="AIF72" s="59"/>
      <c r="AIG72" s="59"/>
      <c r="AIH72" s="59"/>
      <c r="AII72" s="59"/>
      <c r="AIJ72" s="59"/>
      <c r="AIK72" s="59"/>
      <c r="AIL72" s="59"/>
      <c r="AIM72" s="59"/>
      <c r="AIN72" s="59"/>
      <c r="AIO72" s="59"/>
      <c r="AIP72" s="59"/>
      <c r="AIQ72" s="59"/>
      <c r="AIR72" s="59"/>
      <c r="AIS72" s="59"/>
      <c r="AIT72" s="59"/>
      <c r="AIU72" s="59"/>
      <c r="AIV72" s="59"/>
      <c r="AIW72" s="59"/>
      <c r="AIX72" s="59"/>
      <c r="AIY72" s="59"/>
      <c r="AIZ72" s="59"/>
      <c r="AJA72" s="59"/>
      <c r="AJB72" s="59"/>
      <c r="AJC72" s="59"/>
      <c r="AJD72" s="59"/>
      <c r="AJE72" s="59"/>
      <c r="AJF72" s="59"/>
      <c r="AJG72" s="59"/>
      <c r="AJH72" s="59"/>
      <c r="AJI72" s="59"/>
      <c r="AJJ72" s="59"/>
      <c r="AJK72" s="59"/>
      <c r="AJL72" s="59"/>
      <c r="AJM72" s="59"/>
      <c r="AJN72" s="59"/>
      <c r="AJO72" s="59"/>
      <c r="AJP72" s="59"/>
      <c r="AJQ72" s="59"/>
      <c r="AJR72" s="59"/>
      <c r="AJS72" s="59"/>
      <c r="AJT72" s="59"/>
      <c r="AJU72" s="59"/>
      <c r="AJV72" s="59"/>
      <c r="AJW72" s="59"/>
      <c r="AJX72" s="59"/>
      <c r="AJY72" s="59"/>
      <c r="AJZ72" s="59"/>
      <c r="AKA72" s="59"/>
      <c r="AKB72" s="59"/>
      <c r="AKC72" s="59"/>
      <c r="AKD72" s="59"/>
      <c r="AKE72" s="59"/>
      <c r="AKF72" s="59"/>
      <c r="AKG72" s="59"/>
      <c r="AKH72" s="59"/>
      <c r="AKI72" s="59"/>
      <c r="AKJ72" s="59"/>
      <c r="AKK72" s="59"/>
      <c r="AKL72" s="59"/>
      <c r="AKM72" s="59"/>
      <c r="AKN72" s="59"/>
      <c r="AKO72" s="59"/>
      <c r="AKP72" s="59"/>
      <c r="AKQ72" s="59"/>
      <c r="AKR72" s="59"/>
      <c r="AKS72" s="59"/>
      <c r="AKT72" s="59"/>
      <c r="AKU72" s="59"/>
      <c r="AKV72" s="59"/>
      <c r="AKW72" s="59"/>
      <c r="AKX72" s="59"/>
      <c r="AKY72" s="59"/>
      <c r="AKZ72" s="59"/>
      <c r="ALA72" s="59"/>
      <c r="ALB72" s="59"/>
      <c r="ALC72" s="59"/>
      <c r="ALD72" s="59"/>
      <c r="ALE72" s="59"/>
      <c r="ALF72" s="59"/>
      <c r="ALG72" s="59"/>
      <c r="ALH72" s="59"/>
      <c r="ALI72" s="59"/>
      <c r="ALJ72" s="59"/>
      <c r="ALK72" s="59"/>
      <c r="ALL72" s="59"/>
      <c r="ALM72" s="59"/>
      <c r="ALN72" s="59"/>
      <c r="ALO72" s="59"/>
      <c r="ALP72" s="59"/>
      <c r="ALQ72" s="59"/>
      <c r="ALR72" s="59"/>
      <c r="ALS72" s="59"/>
      <c r="ALT72" s="59"/>
      <c r="ALU72" s="59"/>
      <c r="ALV72" s="59"/>
      <c r="ALW72" s="59"/>
      <c r="ALX72" s="59"/>
      <c r="ALY72" s="59"/>
      <c r="ALZ72" s="59"/>
      <c r="AMA72" s="59"/>
      <c r="AMB72" s="59"/>
      <c r="AMC72" s="59"/>
      <c r="AMD72" s="59"/>
      <c r="AME72" s="59"/>
      <c r="AMF72" s="59"/>
      <c r="AMG72" s="59"/>
      <c r="AMH72" s="59"/>
      <c r="AMI72" s="59"/>
      <c r="AMJ72" s="59"/>
    </row>
    <row r="73" spans="1:1024" s="58" customFormat="1" x14ac:dyDescent="0.25">
      <c r="A73" s="50" t="s">
        <v>33</v>
      </c>
      <c r="B73" s="75" t="s">
        <v>169</v>
      </c>
      <c r="C73" s="79" t="s">
        <v>10</v>
      </c>
      <c r="D73" s="80">
        <v>3744.29</v>
      </c>
      <c r="E73" s="80"/>
      <c r="F73" s="80"/>
      <c r="G73" s="80"/>
      <c r="H73" s="80"/>
      <c r="I73" s="80"/>
      <c r="J73" s="81" t="s">
        <v>170</v>
      </c>
      <c r="K73" s="82"/>
      <c r="L73" s="82"/>
      <c r="M73" s="4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MJ73" s="59"/>
    </row>
    <row r="74" spans="1:1024" s="58" customFormat="1" x14ac:dyDescent="0.25">
      <c r="A74" s="50" t="s">
        <v>87</v>
      </c>
      <c r="B74" s="75" t="s">
        <v>171</v>
      </c>
      <c r="C74" s="79" t="s">
        <v>10</v>
      </c>
      <c r="D74" s="80">
        <v>3744.29</v>
      </c>
      <c r="E74" s="80"/>
      <c r="F74" s="80"/>
      <c r="G74" s="80"/>
      <c r="H74" s="80"/>
      <c r="I74" s="80"/>
      <c r="J74" s="81" t="s">
        <v>172</v>
      </c>
      <c r="K74" s="82"/>
      <c r="L74" s="82"/>
      <c r="M74" s="4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MJ74" s="59"/>
    </row>
    <row r="75" spans="1:1024" s="47" customFormat="1" ht="15" customHeight="1" x14ac:dyDescent="0.25">
      <c r="A75" s="44"/>
      <c r="B75" s="153" t="s">
        <v>34</v>
      </c>
      <c r="C75" s="153"/>
      <c r="D75" s="153"/>
      <c r="E75" s="153"/>
      <c r="F75" s="153"/>
      <c r="G75" s="153"/>
      <c r="H75" s="153"/>
      <c r="I75" s="153"/>
      <c r="J75" s="153"/>
      <c r="K75" s="105"/>
      <c r="L75" s="105"/>
      <c r="M75" s="49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MJ75" s="48"/>
    </row>
    <row r="76" spans="1:1024" s="58" customFormat="1" ht="11.25" customHeight="1" x14ac:dyDescent="0.25">
      <c r="A76" s="76"/>
      <c r="B76" s="76"/>
      <c r="C76" s="76"/>
      <c r="D76" s="77"/>
      <c r="E76" s="77"/>
      <c r="F76" s="62"/>
      <c r="G76" s="77"/>
      <c r="H76" s="62"/>
      <c r="I76" s="62"/>
      <c r="J76" s="78"/>
      <c r="K76" s="64"/>
      <c r="L76" s="64"/>
      <c r="M76" s="45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MJ76" s="59"/>
    </row>
    <row r="77" spans="1:1024" s="58" customFormat="1" x14ac:dyDescent="0.25">
      <c r="A77" s="74">
        <v>8</v>
      </c>
      <c r="B77" s="88" t="s">
        <v>354</v>
      </c>
      <c r="C77" s="44"/>
      <c r="D77" s="64"/>
      <c r="E77" s="64"/>
      <c r="F77" s="62"/>
      <c r="G77" s="64"/>
      <c r="H77" s="62"/>
      <c r="I77" s="62"/>
      <c r="J77" s="69"/>
      <c r="K77" s="64"/>
      <c r="L77" s="64"/>
      <c r="M77" s="56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  <c r="IW77" s="59"/>
      <c r="IX77" s="59"/>
      <c r="IY77" s="59"/>
      <c r="IZ77" s="59"/>
      <c r="JA77" s="59"/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  <c r="JT77" s="59"/>
      <c r="JU77" s="59"/>
      <c r="JV77" s="59"/>
      <c r="JW77" s="59"/>
      <c r="JX77" s="59"/>
      <c r="JY77" s="59"/>
      <c r="JZ77" s="59"/>
      <c r="KA77" s="59"/>
      <c r="KB77" s="59"/>
      <c r="KC77" s="59"/>
      <c r="KD77" s="59"/>
      <c r="KE77" s="59"/>
      <c r="KF77" s="59"/>
      <c r="KG77" s="59"/>
      <c r="KH77" s="59"/>
      <c r="KI77" s="59"/>
      <c r="KJ77" s="59"/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L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D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  <c r="RV77" s="59"/>
      <c r="RW77" s="59"/>
      <c r="RX77" s="59"/>
      <c r="RY77" s="59"/>
      <c r="RZ77" s="59"/>
      <c r="SA77" s="59"/>
      <c r="SB77" s="59"/>
      <c r="SC77" s="59"/>
      <c r="SD77" s="59"/>
      <c r="SE77" s="59"/>
      <c r="SF77" s="59"/>
      <c r="SG77" s="59"/>
      <c r="SH77" s="59"/>
      <c r="SI77" s="59"/>
      <c r="SJ77" s="59"/>
      <c r="SK77" s="59"/>
      <c r="SL77" s="59"/>
      <c r="SM77" s="59"/>
      <c r="SN77" s="59"/>
      <c r="SO77" s="59"/>
      <c r="SP77" s="59"/>
      <c r="SQ77" s="59"/>
      <c r="SR77" s="59"/>
      <c r="SS77" s="59"/>
      <c r="ST77" s="59"/>
      <c r="SU77" s="59"/>
      <c r="SV77" s="59"/>
      <c r="SW77" s="59"/>
      <c r="SX77" s="59"/>
      <c r="SY77" s="59"/>
      <c r="SZ77" s="59"/>
      <c r="TA77" s="59"/>
      <c r="TB77" s="59"/>
      <c r="TC77" s="59"/>
      <c r="TD77" s="59"/>
      <c r="TE77" s="59"/>
      <c r="TF77" s="59"/>
      <c r="TG77" s="59"/>
      <c r="TH77" s="59"/>
      <c r="TI77" s="59"/>
      <c r="TJ77" s="59"/>
      <c r="TK77" s="59"/>
      <c r="TL77" s="59"/>
      <c r="TM77" s="59"/>
      <c r="TN77" s="59"/>
      <c r="TO77" s="59"/>
      <c r="TP77" s="59"/>
      <c r="TQ77" s="59"/>
      <c r="TR77" s="59"/>
      <c r="TS77" s="59"/>
      <c r="TT77" s="59"/>
      <c r="TU77" s="59"/>
      <c r="TV77" s="59"/>
      <c r="TW77" s="59"/>
      <c r="TX77" s="59"/>
      <c r="TY77" s="59"/>
      <c r="TZ77" s="59"/>
      <c r="UA77" s="59"/>
      <c r="UB77" s="59"/>
      <c r="UC77" s="59"/>
      <c r="UD77" s="59"/>
      <c r="UE77" s="59"/>
      <c r="UF77" s="59"/>
      <c r="UG77" s="59"/>
      <c r="UH77" s="59"/>
      <c r="UI77" s="59"/>
      <c r="UJ77" s="59"/>
      <c r="UK77" s="59"/>
      <c r="UL77" s="59"/>
      <c r="UM77" s="59"/>
      <c r="UN77" s="59"/>
      <c r="UO77" s="59"/>
      <c r="UP77" s="59"/>
      <c r="UQ77" s="59"/>
      <c r="UR77" s="59"/>
      <c r="US77" s="59"/>
      <c r="UT77" s="59"/>
      <c r="UU77" s="59"/>
      <c r="UV77" s="59"/>
      <c r="UW77" s="59"/>
      <c r="UX77" s="59"/>
      <c r="UY77" s="59"/>
      <c r="UZ77" s="59"/>
      <c r="VA77" s="59"/>
      <c r="VB77" s="59"/>
      <c r="VC77" s="59"/>
      <c r="VD77" s="59"/>
      <c r="VE77" s="59"/>
      <c r="VF77" s="59"/>
      <c r="VG77" s="59"/>
      <c r="VH77" s="59"/>
      <c r="VI77" s="59"/>
      <c r="VJ77" s="59"/>
      <c r="VK77" s="59"/>
      <c r="VL77" s="59"/>
      <c r="VM77" s="59"/>
      <c r="VN77" s="59"/>
      <c r="VO77" s="59"/>
      <c r="VP77" s="59"/>
      <c r="VQ77" s="59"/>
      <c r="VR77" s="59"/>
      <c r="VS77" s="59"/>
      <c r="VT77" s="59"/>
      <c r="VU77" s="59"/>
      <c r="VV77" s="59"/>
      <c r="VW77" s="59"/>
      <c r="VX77" s="59"/>
      <c r="VY77" s="59"/>
      <c r="VZ77" s="59"/>
      <c r="WA77" s="59"/>
      <c r="WB77" s="59"/>
      <c r="WC77" s="59"/>
      <c r="WD77" s="59"/>
      <c r="WE77" s="59"/>
      <c r="WF77" s="59"/>
      <c r="WG77" s="59"/>
      <c r="WH77" s="59"/>
      <c r="WI77" s="59"/>
      <c r="WJ77" s="59"/>
      <c r="WK77" s="59"/>
      <c r="WL77" s="59"/>
      <c r="WM77" s="59"/>
      <c r="WN77" s="59"/>
      <c r="WO77" s="59"/>
      <c r="WP77" s="59"/>
      <c r="WQ77" s="59"/>
      <c r="WR77" s="59"/>
      <c r="WS77" s="59"/>
      <c r="WT77" s="59"/>
      <c r="WU77" s="59"/>
      <c r="WV77" s="59"/>
      <c r="WW77" s="59"/>
      <c r="WX77" s="59"/>
      <c r="WY77" s="59"/>
      <c r="WZ77" s="59"/>
      <c r="XA77" s="59"/>
      <c r="XB77" s="59"/>
      <c r="XC77" s="59"/>
      <c r="XD77" s="59"/>
      <c r="XE77" s="59"/>
      <c r="XF77" s="59"/>
      <c r="XG77" s="59"/>
      <c r="XH77" s="59"/>
      <c r="XI77" s="59"/>
      <c r="XJ77" s="59"/>
      <c r="XK77" s="59"/>
      <c r="XL77" s="59"/>
      <c r="XM77" s="59"/>
      <c r="XN77" s="59"/>
      <c r="XO77" s="59"/>
      <c r="XP77" s="59"/>
      <c r="XQ77" s="59"/>
      <c r="XR77" s="59"/>
      <c r="XS77" s="59"/>
      <c r="XT77" s="59"/>
      <c r="XU77" s="59"/>
      <c r="XV77" s="59"/>
      <c r="XW77" s="59"/>
      <c r="XX77" s="59"/>
      <c r="XY77" s="59"/>
      <c r="XZ77" s="59"/>
      <c r="YA77" s="59"/>
      <c r="YB77" s="59"/>
      <c r="YC77" s="59"/>
      <c r="YD77" s="59"/>
      <c r="YE77" s="59"/>
      <c r="YF77" s="59"/>
      <c r="YG77" s="59"/>
      <c r="YH77" s="59"/>
      <c r="YI77" s="59"/>
      <c r="YJ77" s="59"/>
      <c r="YK77" s="59"/>
      <c r="YL77" s="59"/>
      <c r="YM77" s="59"/>
      <c r="YN77" s="59"/>
      <c r="YO77" s="59"/>
      <c r="YP77" s="59"/>
      <c r="YQ77" s="59"/>
      <c r="YR77" s="59"/>
      <c r="YS77" s="59"/>
      <c r="YT77" s="59"/>
      <c r="YU77" s="59"/>
      <c r="YV77" s="59"/>
      <c r="YW77" s="59"/>
      <c r="YX77" s="59"/>
      <c r="YY77" s="59"/>
      <c r="YZ77" s="59"/>
      <c r="ZA77" s="59"/>
      <c r="ZB77" s="59"/>
      <c r="ZC77" s="59"/>
      <c r="ZD77" s="59"/>
      <c r="ZE77" s="59"/>
      <c r="ZF77" s="59"/>
      <c r="ZG77" s="59"/>
      <c r="ZH77" s="59"/>
      <c r="ZI77" s="59"/>
      <c r="ZJ77" s="59"/>
      <c r="ZK77" s="59"/>
      <c r="ZL77" s="59"/>
      <c r="ZM77" s="59"/>
      <c r="ZN77" s="59"/>
      <c r="ZO77" s="59"/>
      <c r="ZP77" s="59"/>
      <c r="ZQ77" s="59"/>
      <c r="ZR77" s="59"/>
      <c r="ZS77" s="59"/>
      <c r="ZT77" s="59"/>
      <c r="ZU77" s="59"/>
      <c r="ZV77" s="59"/>
      <c r="ZW77" s="59"/>
      <c r="ZX77" s="59"/>
      <c r="ZY77" s="59"/>
      <c r="ZZ77" s="59"/>
      <c r="AAA77" s="59"/>
      <c r="AAB77" s="59"/>
      <c r="AAC77" s="59"/>
      <c r="AAD77" s="59"/>
      <c r="AAE77" s="59"/>
      <c r="AAF77" s="59"/>
      <c r="AAG77" s="59"/>
      <c r="AAH77" s="59"/>
      <c r="AAI77" s="59"/>
      <c r="AAJ77" s="59"/>
      <c r="AAK77" s="59"/>
      <c r="AAL77" s="59"/>
      <c r="AAM77" s="59"/>
      <c r="AAN77" s="59"/>
      <c r="AAO77" s="59"/>
      <c r="AAP77" s="59"/>
      <c r="AAQ77" s="59"/>
      <c r="AAR77" s="59"/>
      <c r="AAS77" s="59"/>
      <c r="AAT77" s="59"/>
      <c r="AAU77" s="59"/>
      <c r="AAV77" s="59"/>
      <c r="AAW77" s="59"/>
      <c r="AAX77" s="59"/>
      <c r="AAY77" s="59"/>
      <c r="AAZ77" s="59"/>
      <c r="ABA77" s="59"/>
      <c r="ABB77" s="59"/>
      <c r="ABC77" s="59"/>
      <c r="ABD77" s="59"/>
      <c r="ABE77" s="59"/>
      <c r="ABF77" s="59"/>
      <c r="ABG77" s="59"/>
      <c r="ABH77" s="59"/>
      <c r="ABI77" s="59"/>
      <c r="ABJ77" s="59"/>
      <c r="ABK77" s="59"/>
      <c r="ABL77" s="59"/>
      <c r="ABM77" s="59"/>
      <c r="ABN77" s="59"/>
      <c r="ABO77" s="59"/>
      <c r="ABP77" s="59"/>
      <c r="ABQ77" s="59"/>
      <c r="ABR77" s="59"/>
      <c r="ABS77" s="59"/>
      <c r="ABT77" s="59"/>
      <c r="ABU77" s="59"/>
      <c r="ABV77" s="59"/>
      <c r="ABW77" s="59"/>
      <c r="ABX77" s="59"/>
      <c r="ABY77" s="59"/>
      <c r="ABZ77" s="59"/>
      <c r="ACA77" s="59"/>
      <c r="ACB77" s="59"/>
      <c r="ACC77" s="59"/>
      <c r="ACD77" s="59"/>
      <c r="ACE77" s="59"/>
      <c r="ACF77" s="59"/>
      <c r="ACG77" s="59"/>
      <c r="ACH77" s="59"/>
      <c r="ACI77" s="59"/>
      <c r="ACJ77" s="59"/>
      <c r="ACK77" s="59"/>
      <c r="ACL77" s="59"/>
      <c r="ACM77" s="59"/>
      <c r="ACN77" s="59"/>
      <c r="ACO77" s="59"/>
      <c r="ACP77" s="59"/>
      <c r="ACQ77" s="59"/>
      <c r="ACR77" s="59"/>
      <c r="ACS77" s="59"/>
      <c r="ACT77" s="59"/>
      <c r="ACU77" s="59"/>
      <c r="ACV77" s="59"/>
      <c r="ACW77" s="59"/>
      <c r="ACX77" s="59"/>
      <c r="ACY77" s="59"/>
      <c r="ACZ77" s="59"/>
      <c r="ADA77" s="59"/>
      <c r="ADB77" s="59"/>
      <c r="ADC77" s="59"/>
      <c r="ADD77" s="59"/>
      <c r="ADE77" s="59"/>
      <c r="ADF77" s="59"/>
      <c r="ADG77" s="59"/>
      <c r="ADH77" s="59"/>
      <c r="ADI77" s="59"/>
      <c r="ADJ77" s="59"/>
      <c r="ADK77" s="59"/>
      <c r="ADL77" s="59"/>
      <c r="ADM77" s="59"/>
      <c r="ADN77" s="59"/>
      <c r="ADO77" s="59"/>
      <c r="ADP77" s="59"/>
      <c r="ADQ77" s="59"/>
      <c r="ADR77" s="59"/>
      <c r="ADS77" s="59"/>
      <c r="ADT77" s="59"/>
      <c r="ADU77" s="59"/>
      <c r="ADV77" s="59"/>
      <c r="ADW77" s="59"/>
      <c r="ADX77" s="59"/>
      <c r="ADY77" s="59"/>
      <c r="ADZ77" s="59"/>
      <c r="AEA77" s="59"/>
      <c r="AEB77" s="59"/>
      <c r="AEC77" s="59"/>
      <c r="AED77" s="59"/>
      <c r="AEE77" s="59"/>
      <c r="AEF77" s="59"/>
      <c r="AEG77" s="59"/>
      <c r="AEH77" s="59"/>
      <c r="AEI77" s="59"/>
      <c r="AEJ77" s="59"/>
      <c r="AEK77" s="59"/>
      <c r="AEL77" s="59"/>
      <c r="AEM77" s="59"/>
      <c r="AEN77" s="59"/>
      <c r="AEO77" s="59"/>
      <c r="AEP77" s="59"/>
      <c r="AEQ77" s="59"/>
      <c r="AER77" s="59"/>
      <c r="AES77" s="59"/>
      <c r="AET77" s="59"/>
      <c r="AEU77" s="59"/>
      <c r="AEV77" s="59"/>
      <c r="AEW77" s="59"/>
      <c r="AEX77" s="59"/>
      <c r="AEY77" s="59"/>
      <c r="AEZ77" s="59"/>
      <c r="AFA77" s="59"/>
      <c r="AFB77" s="59"/>
      <c r="AFC77" s="59"/>
      <c r="AFD77" s="59"/>
      <c r="AFE77" s="59"/>
      <c r="AFF77" s="59"/>
      <c r="AFG77" s="59"/>
      <c r="AFH77" s="59"/>
      <c r="AFI77" s="59"/>
      <c r="AFJ77" s="59"/>
      <c r="AFK77" s="59"/>
      <c r="AFL77" s="59"/>
      <c r="AFM77" s="59"/>
      <c r="AFN77" s="59"/>
      <c r="AFO77" s="59"/>
      <c r="AFP77" s="59"/>
      <c r="AFQ77" s="59"/>
      <c r="AFR77" s="59"/>
      <c r="AFS77" s="59"/>
      <c r="AFT77" s="59"/>
      <c r="AFU77" s="59"/>
      <c r="AFV77" s="59"/>
      <c r="AFW77" s="59"/>
      <c r="AFX77" s="59"/>
      <c r="AFY77" s="59"/>
      <c r="AFZ77" s="59"/>
      <c r="AGA77" s="59"/>
      <c r="AGB77" s="59"/>
      <c r="AGC77" s="59"/>
      <c r="AGD77" s="59"/>
      <c r="AGE77" s="59"/>
      <c r="AGF77" s="59"/>
      <c r="AGG77" s="59"/>
      <c r="AGH77" s="59"/>
      <c r="AGI77" s="59"/>
      <c r="AGJ77" s="59"/>
      <c r="AGK77" s="59"/>
      <c r="AGL77" s="59"/>
      <c r="AGM77" s="59"/>
      <c r="AGN77" s="59"/>
      <c r="AGO77" s="59"/>
      <c r="AGP77" s="59"/>
      <c r="AGQ77" s="59"/>
      <c r="AGR77" s="59"/>
      <c r="AGS77" s="59"/>
      <c r="AGT77" s="59"/>
      <c r="AGU77" s="59"/>
      <c r="AGV77" s="59"/>
      <c r="AGW77" s="59"/>
      <c r="AGX77" s="59"/>
      <c r="AGY77" s="59"/>
      <c r="AGZ77" s="59"/>
      <c r="AHA77" s="59"/>
      <c r="AHB77" s="59"/>
      <c r="AHC77" s="59"/>
      <c r="AHD77" s="59"/>
      <c r="AHE77" s="59"/>
      <c r="AHF77" s="59"/>
      <c r="AHG77" s="59"/>
      <c r="AHH77" s="59"/>
      <c r="AHI77" s="59"/>
      <c r="AHJ77" s="59"/>
      <c r="AHK77" s="59"/>
      <c r="AHL77" s="59"/>
      <c r="AHM77" s="59"/>
      <c r="AHN77" s="59"/>
      <c r="AHO77" s="59"/>
      <c r="AHP77" s="59"/>
      <c r="AHQ77" s="59"/>
      <c r="AHR77" s="59"/>
      <c r="AHS77" s="59"/>
      <c r="AHT77" s="59"/>
      <c r="AHU77" s="59"/>
      <c r="AHV77" s="59"/>
      <c r="AHW77" s="59"/>
      <c r="AHX77" s="59"/>
      <c r="AHY77" s="59"/>
      <c r="AHZ77" s="59"/>
      <c r="AIA77" s="59"/>
      <c r="AIB77" s="59"/>
      <c r="AIC77" s="59"/>
      <c r="AID77" s="59"/>
      <c r="AIE77" s="59"/>
      <c r="AIF77" s="59"/>
      <c r="AIG77" s="59"/>
      <c r="AIH77" s="59"/>
      <c r="AII77" s="59"/>
      <c r="AIJ77" s="59"/>
      <c r="AIK77" s="59"/>
      <c r="AIL77" s="59"/>
      <c r="AIM77" s="59"/>
      <c r="AIN77" s="59"/>
      <c r="AIO77" s="59"/>
      <c r="AIP77" s="59"/>
      <c r="AIQ77" s="59"/>
      <c r="AIR77" s="59"/>
      <c r="AIS77" s="59"/>
      <c r="AIT77" s="59"/>
      <c r="AIU77" s="59"/>
      <c r="AIV77" s="59"/>
      <c r="AIW77" s="59"/>
      <c r="AIX77" s="59"/>
      <c r="AIY77" s="59"/>
      <c r="AIZ77" s="59"/>
      <c r="AJA77" s="59"/>
      <c r="AJB77" s="59"/>
      <c r="AJC77" s="59"/>
      <c r="AJD77" s="59"/>
      <c r="AJE77" s="59"/>
      <c r="AJF77" s="59"/>
      <c r="AJG77" s="59"/>
      <c r="AJH77" s="59"/>
      <c r="AJI77" s="59"/>
      <c r="AJJ77" s="59"/>
      <c r="AJK77" s="59"/>
      <c r="AJL77" s="59"/>
      <c r="AJM77" s="59"/>
      <c r="AJN77" s="59"/>
      <c r="AJO77" s="59"/>
      <c r="AJP77" s="59"/>
      <c r="AJQ77" s="59"/>
      <c r="AJR77" s="59"/>
      <c r="AJS77" s="59"/>
      <c r="AJT77" s="59"/>
      <c r="AJU77" s="59"/>
      <c r="AJV77" s="59"/>
      <c r="AJW77" s="59"/>
      <c r="AJX77" s="59"/>
      <c r="AJY77" s="59"/>
      <c r="AJZ77" s="59"/>
      <c r="AKA77" s="59"/>
      <c r="AKB77" s="59"/>
      <c r="AKC77" s="59"/>
      <c r="AKD77" s="59"/>
      <c r="AKE77" s="59"/>
      <c r="AKF77" s="59"/>
      <c r="AKG77" s="59"/>
      <c r="AKH77" s="59"/>
      <c r="AKI77" s="59"/>
      <c r="AKJ77" s="59"/>
      <c r="AKK77" s="59"/>
      <c r="AKL77" s="59"/>
      <c r="AKM77" s="59"/>
      <c r="AKN77" s="59"/>
      <c r="AKO77" s="59"/>
      <c r="AKP77" s="59"/>
      <c r="AKQ77" s="59"/>
      <c r="AKR77" s="59"/>
      <c r="AKS77" s="59"/>
      <c r="AKT77" s="59"/>
      <c r="AKU77" s="59"/>
      <c r="AKV77" s="59"/>
      <c r="AKW77" s="59"/>
      <c r="AKX77" s="59"/>
      <c r="AKY77" s="59"/>
      <c r="AKZ77" s="59"/>
      <c r="ALA77" s="59"/>
      <c r="ALB77" s="59"/>
      <c r="ALC77" s="59"/>
      <c r="ALD77" s="59"/>
      <c r="ALE77" s="59"/>
      <c r="ALF77" s="59"/>
      <c r="ALG77" s="59"/>
      <c r="ALH77" s="59"/>
      <c r="ALI77" s="59"/>
      <c r="ALJ77" s="59"/>
      <c r="ALK77" s="59"/>
      <c r="ALL77" s="59"/>
      <c r="ALM77" s="59"/>
      <c r="ALN77" s="59"/>
      <c r="ALO77" s="59"/>
      <c r="ALP77" s="59"/>
      <c r="ALQ77" s="59"/>
      <c r="ALR77" s="59"/>
      <c r="ALS77" s="59"/>
      <c r="ALT77" s="59"/>
      <c r="ALU77" s="59"/>
      <c r="ALV77" s="59"/>
      <c r="ALW77" s="59"/>
      <c r="ALX77" s="59"/>
      <c r="ALY77" s="59"/>
      <c r="ALZ77" s="59"/>
      <c r="AMA77" s="59"/>
      <c r="AMB77" s="59"/>
      <c r="AMC77" s="59"/>
      <c r="AMD77" s="59"/>
      <c r="AME77" s="59"/>
      <c r="AMF77" s="59"/>
      <c r="AMG77" s="59"/>
      <c r="AMH77" s="59"/>
      <c r="AMI77" s="59"/>
      <c r="AMJ77" s="59"/>
    </row>
    <row r="78" spans="1:1024" s="58" customFormat="1" x14ac:dyDescent="0.25">
      <c r="A78" s="50" t="s">
        <v>35</v>
      </c>
      <c r="B78" s="75" t="s">
        <v>173</v>
      </c>
      <c r="C78" s="79" t="s">
        <v>179</v>
      </c>
      <c r="D78" s="80">
        <v>16</v>
      </c>
      <c r="E78" s="80"/>
      <c r="F78" s="80"/>
      <c r="G78" s="80"/>
      <c r="H78" s="80"/>
      <c r="I78" s="80"/>
      <c r="J78" s="81" t="s">
        <v>180</v>
      </c>
      <c r="K78" s="82"/>
      <c r="L78" s="82"/>
      <c r="M78" s="4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MJ78" s="59"/>
    </row>
    <row r="79" spans="1:1024" s="58" customFormat="1" x14ac:dyDescent="0.25">
      <c r="A79" s="50" t="s">
        <v>36</v>
      </c>
      <c r="B79" s="75" t="s">
        <v>174</v>
      </c>
      <c r="C79" s="79" t="s">
        <v>179</v>
      </c>
      <c r="D79" s="80">
        <v>16</v>
      </c>
      <c r="E79" s="80"/>
      <c r="F79" s="80"/>
      <c r="G79" s="80"/>
      <c r="H79" s="80"/>
      <c r="I79" s="80"/>
      <c r="J79" s="81" t="s">
        <v>180</v>
      </c>
      <c r="K79" s="82"/>
      <c r="L79" s="82"/>
      <c r="M79" s="4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MJ79" s="59"/>
    </row>
    <row r="80" spans="1:1024" s="58" customFormat="1" x14ac:dyDescent="0.25">
      <c r="A80" s="50" t="s">
        <v>37</v>
      </c>
      <c r="B80" s="75" t="s">
        <v>175</v>
      </c>
      <c r="C80" s="79" t="s">
        <v>179</v>
      </c>
      <c r="D80" s="80">
        <v>4</v>
      </c>
      <c r="E80" s="80"/>
      <c r="F80" s="80"/>
      <c r="G80" s="80"/>
      <c r="H80" s="80"/>
      <c r="I80" s="80"/>
      <c r="J80" s="81" t="s">
        <v>181</v>
      </c>
      <c r="K80" s="82"/>
      <c r="L80" s="82"/>
      <c r="M80" s="4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MJ80" s="59"/>
    </row>
    <row r="81" spans="1:1024" s="58" customFormat="1" x14ac:dyDescent="0.25">
      <c r="A81" s="50" t="s">
        <v>64</v>
      </c>
      <c r="B81" s="75" t="s">
        <v>176</v>
      </c>
      <c r="C81" s="79" t="s">
        <v>179</v>
      </c>
      <c r="D81" s="80">
        <v>4</v>
      </c>
      <c r="E81" s="80"/>
      <c r="F81" s="80"/>
      <c r="G81" s="80"/>
      <c r="H81" s="80"/>
      <c r="I81" s="80"/>
      <c r="J81" s="81" t="s">
        <v>181</v>
      </c>
      <c r="K81" s="82"/>
      <c r="L81" s="82"/>
      <c r="M81" s="4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MJ81" s="59"/>
    </row>
    <row r="82" spans="1:1024" s="58" customFormat="1" x14ac:dyDescent="0.25">
      <c r="A82" s="50" t="s">
        <v>65</v>
      </c>
      <c r="B82" s="75" t="s">
        <v>177</v>
      </c>
      <c r="C82" s="79" t="s">
        <v>179</v>
      </c>
      <c r="D82" s="80">
        <v>1</v>
      </c>
      <c r="E82" s="80"/>
      <c r="F82" s="80"/>
      <c r="G82" s="80"/>
      <c r="H82" s="80"/>
      <c r="I82" s="80"/>
      <c r="J82" s="81" t="s">
        <v>182</v>
      </c>
      <c r="K82" s="82"/>
      <c r="L82" s="82"/>
      <c r="M82" s="4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MJ82" s="59"/>
    </row>
    <row r="83" spans="1:1024" s="58" customFormat="1" x14ac:dyDescent="0.25">
      <c r="A83" s="50" t="s">
        <v>88</v>
      </c>
      <c r="B83" s="75" t="s">
        <v>178</v>
      </c>
      <c r="C83" s="79" t="s">
        <v>179</v>
      </c>
      <c r="D83" s="80">
        <v>10</v>
      </c>
      <c r="E83" s="80"/>
      <c r="F83" s="80"/>
      <c r="G83" s="80"/>
      <c r="H83" s="80"/>
      <c r="I83" s="80"/>
      <c r="J83" s="81" t="s">
        <v>183</v>
      </c>
      <c r="K83" s="82"/>
      <c r="L83" s="82"/>
      <c r="M83" s="4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MJ83" s="59"/>
    </row>
    <row r="84" spans="1:1024" s="58" customFormat="1" x14ac:dyDescent="0.25">
      <c r="A84" s="50" t="s">
        <v>88</v>
      </c>
      <c r="B84" s="75" t="s">
        <v>407</v>
      </c>
      <c r="C84" s="79" t="s">
        <v>98</v>
      </c>
      <c r="D84" s="80">
        <v>97.6</v>
      </c>
      <c r="E84" s="80"/>
      <c r="F84" s="80"/>
      <c r="G84" s="80"/>
      <c r="H84" s="80"/>
      <c r="I84" s="80"/>
      <c r="J84" s="81" t="s">
        <v>408</v>
      </c>
      <c r="K84" s="82"/>
      <c r="L84" s="82"/>
      <c r="M84" s="4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MJ84" s="59"/>
    </row>
    <row r="85" spans="1:1024" s="47" customFormat="1" ht="15" customHeight="1" x14ac:dyDescent="0.25">
      <c r="A85" s="44"/>
      <c r="B85" s="153" t="s">
        <v>67</v>
      </c>
      <c r="C85" s="153"/>
      <c r="D85" s="153"/>
      <c r="E85" s="153"/>
      <c r="F85" s="153"/>
      <c r="G85" s="153"/>
      <c r="H85" s="153"/>
      <c r="I85" s="153"/>
      <c r="J85" s="153"/>
      <c r="K85" s="105"/>
      <c r="L85" s="105"/>
      <c r="M85" s="49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MJ85" s="48"/>
    </row>
    <row r="86" spans="1:1024" s="58" customFormat="1" ht="11.25" customHeight="1" x14ac:dyDescent="0.25">
      <c r="A86" s="76"/>
      <c r="B86" s="76"/>
      <c r="C86" s="76"/>
      <c r="D86" s="77"/>
      <c r="E86" s="77"/>
      <c r="F86" s="62"/>
      <c r="G86" s="77"/>
      <c r="H86" s="62"/>
      <c r="I86" s="62"/>
      <c r="J86" s="78"/>
      <c r="K86" s="64"/>
      <c r="L86" s="64"/>
      <c r="M86" s="45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MJ86" s="59"/>
    </row>
    <row r="87" spans="1:1024" s="58" customFormat="1" x14ac:dyDescent="0.25">
      <c r="A87" s="74">
        <v>9</v>
      </c>
      <c r="B87" s="88" t="s">
        <v>368</v>
      </c>
      <c r="C87" s="44"/>
      <c r="D87" s="64"/>
      <c r="E87" s="64"/>
      <c r="F87" s="62"/>
      <c r="G87" s="64"/>
      <c r="H87" s="62"/>
      <c r="I87" s="62"/>
      <c r="J87" s="69"/>
      <c r="K87" s="64"/>
      <c r="L87" s="64"/>
      <c r="M87" s="56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  <c r="JT87" s="59"/>
      <c r="JU87" s="59"/>
      <c r="JV87" s="59"/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L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D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  <c r="RV87" s="59"/>
      <c r="RW87" s="59"/>
      <c r="RX87" s="59"/>
      <c r="RY87" s="59"/>
      <c r="RZ87" s="59"/>
      <c r="SA87" s="59"/>
      <c r="SB87" s="59"/>
      <c r="SC87" s="59"/>
      <c r="SD87" s="59"/>
      <c r="SE87" s="59"/>
      <c r="SF87" s="59"/>
      <c r="SG87" s="59"/>
      <c r="SH87" s="59"/>
      <c r="SI87" s="59"/>
      <c r="SJ87" s="59"/>
      <c r="SK87" s="59"/>
      <c r="SL87" s="59"/>
      <c r="SM87" s="59"/>
      <c r="SN87" s="59"/>
      <c r="SO87" s="59"/>
      <c r="SP87" s="59"/>
      <c r="SQ87" s="59"/>
      <c r="SR87" s="59"/>
      <c r="SS87" s="59"/>
      <c r="ST87" s="59"/>
      <c r="SU87" s="59"/>
      <c r="SV87" s="59"/>
      <c r="SW87" s="59"/>
      <c r="SX87" s="59"/>
      <c r="SY87" s="59"/>
      <c r="SZ87" s="59"/>
      <c r="TA87" s="59"/>
      <c r="TB87" s="59"/>
      <c r="TC87" s="59"/>
      <c r="TD87" s="59"/>
      <c r="TE87" s="59"/>
      <c r="TF87" s="59"/>
      <c r="TG87" s="59"/>
      <c r="TH87" s="59"/>
      <c r="TI87" s="59"/>
      <c r="TJ87" s="59"/>
      <c r="TK87" s="59"/>
      <c r="TL87" s="59"/>
      <c r="TM87" s="59"/>
      <c r="TN87" s="59"/>
      <c r="TO87" s="59"/>
      <c r="TP87" s="59"/>
      <c r="TQ87" s="59"/>
      <c r="TR87" s="59"/>
      <c r="TS87" s="59"/>
      <c r="TT87" s="59"/>
      <c r="TU87" s="59"/>
      <c r="TV87" s="59"/>
      <c r="TW87" s="59"/>
      <c r="TX87" s="59"/>
      <c r="TY87" s="59"/>
      <c r="TZ87" s="59"/>
      <c r="UA87" s="59"/>
      <c r="UB87" s="59"/>
      <c r="UC87" s="59"/>
      <c r="UD87" s="59"/>
      <c r="UE87" s="59"/>
      <c r="UF87" s="59"/>
      <c r="UG87" s="59"/>
      <c r="UH87" s="59"/>
      <c r="UI87" s="59"/>
      <c r="UJ87" s="59"/>
      <c r="UK87" s="59"/>
      <c r="UL87" s="59"/>
      <c r="UM87" s="59"/>
      <c r="UN87" s="59"/>
      <c r="UO87" s="59"/>
      <c r="UP87" s="59"/>
      <c r="UQ87" s="59"/>
      <c r="UR87" s="59"/>
      <c r="US87" s="59"/>
      <c r="UT87" s="59"/>
      <c r="UU87" s="59"/>
      <c r="UV87" s="59"/>
      <c r="UW87" s="59"/>
      <c r="UX87" s="59"/>
      <c r="UY87" s="59"/>
      <c r="UZ87" s="59"/>
      <c r="VA87" s="59"/>
      <c r="VB87" s="59"/>
      <c r="VC87" s="59"/>
      <c r="VD87" s="59"/>
      <c r="VE87" s="59"/>
      <c r="VF87" s="59"/>
      <c r="VG87" s="59"/>
      <c r="VH87" s="59"/>
      <c r="VI87" s="59"/>
      <c r="VJ87" s="59"/>
      <c r="VK87" s="59"/>
      <c r="VL87" s="59"/>
      <c r="VM87" s="59"/>
      <c r="VN87" s="59"/>
      <c r="VO87" s="59"/>
      <c r="VP87" s="59"/>
      <c r="VQ87" s="59"/>
      <c r="VR87" s="59"/>
      <c r="VS87" s="59"/>
      <c r="VT87" s="59"/>
      <c r="VU87" s="59"/>
      <c r="VV87" s="59"/>
      <c r="VW87" s="59"/>
      <c r="VX87" s="59"/>
      <c r="VY87" s="59"/>
      <c r="VZ87" s="59"/>
      <c r="WA87" s="59"/>
      <c r="WB87" s="59"/>
      <c r="WC87" s="59"/>
      <c r="WD87" s="59"/>
      <c r="WE87" s="59"/>
      <c r="WF87" s="59"/>
      <c r="WG87" s="59"/>
      <c r="WH87" s="59"/>
      <c r="WI87" s="59"/>
      <c r="WJ87" s="59"/>
      <c r="WK87" s="59"/>
      <c r="WL87" s="59"/>
      <c r="WM87" s="59"/>
      <c r="WN87" s="59"/>
      <c r="WO87" s="59"/>
      <c r="WP87" s="59"/>
      <c r="WQ87" s="59"/>
      <c r="WR87" s="59"/>
      <c r="WS87" s="59"/>
      <c r="WT87" s="59"/>
      <c r="WU87" s="59"/>
      <c r="WV87" s="59"/>
      <c r="WW87" s="59"/>
      <c r="WX87" s="59"/>
      <c r="WY87" s="59"/>
      <c r="WZ87" s="59"/>
      <c r="XA87" s="59"/>
      <c r="XB87" s="59"/>
      <c r="XC87" s="59"/>
      <c r="XD87" s="59"/>
      <c r="XE87" s="59"/>
      <c r="XF87" s="59"/>
      <c r="XG87" s="59"/>
      <c r="XH87" s="59"/>
      <c r="XI87" s="59"/>
      <c r="XJ87" s="59"/>
      <c r="XK87" s="59"/>
      <c r="XL87" s="59"/>
      <c r="XM87" s="59"/>
      <c r="XN87" s="59"/>
      <c r="XO87" s="59"/>
      <c r="XP87" s="59"/>
      <c r="XQ87" s="59"/>
      <c r="XR87" s="59"/>
      <c r="XS87" s="59"/>
      <c r="XT87" s="59"/>
      <c r="XU87" s="59"/>
      <c r="XV87" s="59"/>
      <c r="XW87" s="59"/>
      <c r="XX87" s="59"/>
      <c r="XY87" s="59"/>
      <c r="XZ87" s="59"/>
      <c r="YA87" s="59"/>
      <c r="YB87" s="59"/>
      <c r="YC87" s="59"/>
      <c r="YD87" s="59"/>
      <c r="YE87" s="59"/>
      <c r="YF87" s="59"/>
      <c r="YG87" s="59"/>
      <c r="YH87" s="59"/>
      <c r="YI87" s="59"/>
      <c r="YJ87" s="59"/>
      <c r="YK87" s="59"/>
      <c r="YL87" s="59"/>
      <c r="YM87" s="59"/>
      <c r="YN87" s="59"/>
      <c r="YO87" s="59"/>
      <c r="YP87" s="59"/>
      <c r="YQ87" s="59"/>
      <c r="YR87" s="59"/>
      <c r="YS87" s="59"/>
      <c r="YT87" s="59"/>
      <c r="YU87" s="59"/>
      <c r="YV87" s="59"/>
      <c r="YW87" s="59"/>
      <c r="YX87" s="59"/>
      <c r="YY87" s="59"/>
      <c r="YZ87" s="59"/>
      <c r="ZA87" s="59"/>
      <c r="ZB87" s="59"/>
      <c r="ZC87" s="59"/>
      <c r="ZD87" s="59"/>
      <c r="ZE87" s="59"/>
      <c r="ZF87" s="59"/>
      <c r="ZG87" s="59"/>
      <c r="ZH87" s="59"/>
      <c r="ZI87" s="59"/>
      <c r="ZJ87" s="59"/>
      <c r="ZK87" s="59"/>
      <c r="ZL87" s="59"/>
      <c r="ZM87" s="59"/>
      <c r="ZN87" s="59"/>
      <c r="ZO87" s="59"/>
      <c r="ZP87" s="59"/>
      <c r="ZQ87" s="59"/>
      <c r="ZR87" s="59"/>
      <c r="ZS87" s="59"/>
      <c r="ZT87" s="59"/>
      <c r="ZU87" s="59"/>
      <c r="ZV87" s="59"/>
      <c r="ZW87" s="59"/>
      <c r="ZX87" s="59"/>
      <c r="ZY87" s="59"/>
      <c r="ZZ87" s="59"/>
      <c r="AAA87" s="59"/>
      <c r="AAB87" s="59"/>
      <c r="AAC87" s="59"/>
      <c r="AAD87" s="59"/>
      <c r="AAE87" s="59"/>
      <c r="AAF87" s="59"/>
      <c r="AAG87" s="59"/>
      <c r="AAH87" s="59"/>
      <c r="AAI87" s="59"/>
      <c r="AAJ87" s="59"/>
      <c r="AAK87" s="59"/>
      <c r="AAL87" s="59"/>
      <c r="AAM87" s="59"/>
      <c r="AAN87" s="59"/>
      <c r="AAO87" s="59"/>
      <c r="AAP87" s="59"/>
      <c r="AAQ87" s="59"/>
      <c r="AAR87" s="59"/>
      <c r="AAS87" s="59"/>
      <c r="AAT87" s="59"/>
      <c r="AAU87" s="59"/>
      <c r="AAV87" s="59"/>
      <c r="AAW87" s="59"/>
      <c r="AAX87" s="59"/>
      <c r="AAY87" s="59"/>
      <c r="AAZ87" s="59"/>
      <c r="ABA87" s="59"/>
      <c r="ABB87" s="59"/>
      <c r="ABC87" s="59"/>
      <c r="ABD87" s="59"/>
      <c r="ABE87" s="59"/>
      <c r="ABF87" s="59"/>
      <c r="ABG87" s="59"/>
      <c r="ABH87" s="59"/>
      <c r="ABI87" s="59"/>
      <c r="ABJ87" s="59"/>
      <c r="ABK87" s="59"/>
      <c r="ABL87" s="59"/>
      <c r="ABM87" s="59"/>
      <c r="ABN87" s="59"/>
      <c r="ABO87" s="59"/>
      <c r="ABP87" s="59"/>
      <c r="ABQ87" s="59"/>
      <c r="ABR87" s="59"/>
      <c r="ABS87" s="59"/>
      <c r="ABT87" s="59"/>
      <c r="ABU87" s="59"/>
      <c r="ABV87" s="59"/>
      <c r="ABW87" s="59"/>
      <c r="ABX87" s="59"/>
      <c r="ABY87" s="59"/>
      <c r="ABZ87" s="59"/>
      <c r="ACA87" s="59"/>
      <c r="ACB87" s="59"/>
      <c r="ACC87" s="59"/>
      <c r="ACD87" s="59"/>
      <c r="ACE87" s="59"/>
      <c r="ACF87" s="59"/>
      <c r="ACG87" s="59"/>
      <c r="ACH87" s="59"/>
      <c r="ACI87" s="59"/>
      <c r="ACJ87" s="59"/>
      <c r="ACK87" s="59"/>
      <c r="ACL87" s="59"/>
      <c r="ACM87" s="59"/>
      <c r="ACN87" s="59"/>
      <c r="ACO87" s="59"/>
      <c r="ACP87" s="59"/>
      <c r="ACQ87" s="59"/>
      <c r="ACR87" s="59"/>
      <c r="ACS87" s="59"/>
      <c r="ACT87" s="59"/>
      <c r="ACU87" s="59"/>
      <c r="ACV87" s="59"/>
      <c r="ACW87" s="59"/>
      <c r="ACX87" s="59"/>
      <c r="ACY87" s="59"/>
      <c r="ACZ87" s="59"/>
      <c r="ADA87" s="59"/>
      <c r="ADB87" s="59"/>
      <c r="ADC87" s="59"/>
      <c r="ADD87" s="59"/>
      <c r="ADE87" s="59"/>
      <c r="ADF87" s="59"/>
      <c r="ADG87" s="59"/>
      <c r="ADH87" s="59"/>
      <c r="ADI87" s="59"/>
      <c r="ADJ87" s="59"/>
      <c r="ADK87" s="59"/>
      <c r="ADL87" s="59"/>
      <c r="ADM87" s="59"/>
      <c r="ADN87" s="59"/>
      <c r="ADO87" s="59"/>
      <c r="ADP87" s="59"/>
      <c r="ADQ87" s="59"/>
      <c r="ADR87" s="59"/>
      <c r="ADS87" s="59"/>
      <c r="ADT87" s="59"/>
      <c r="ADU87" s="59"/>
      <c r="ADV87" s="59"/>
      <c r="ADW87" s="59"/>
      <c r="ADX87" s="59"/>
      <c r="ADY87" s="59"/>
      <c r="ADZ87" s="59"/>
      <c r="AEA87" s="59"/>
      <c r="AEB87" s="59"/>
      <c r="AEC87" s="59"/>
      <c r="AED87" s="59"/>
      <c r="AEE87" s="59"/>
      <c r="AEF87" s="59"/>
      <c r="AEG87" s="59"/>
      <c r="AEH87" s="59"/>
      <c r="AEI87" s="59"/>
      <c r="AEJ87" s="59"/>
      <c r="AEK87" s="59"/>
      <c r="AEL87" s="59"/>
      <c r="AEM87" s="59"/>
      <c r="AEN87" s="59"/>
      <c r="AEO87" s="59"/>
      <c r="AEP87" s="59"/>
      <c r="AEQ87" s="59"/>
      <c r="AER87" s="59"/>
      <c r="AES87" s="59"/>
      <c r="AET87" s="59"/>
      <c r="AEU87" s="59"/>
      <c r="AEV87" s="59"/>
      <c r="AEW87" s="59"/>
      <c r="AEX87" s="59"/>
      <c r="AEY87" s="59"/>
      <c r="AEZ87" s="59"/>
      <c r="AFA87" s="59"/>
      <c r="AFB87" s="59"/>
      <c r="AFC87" s="59"/>
      <c r="AFD87" s="59"/>
      <c r="AFE87" s="59"/>
      <c r="AFF87" s="59"/>
      <c r="AFG87" s="59"/>
      <c r="AFH87" s="59"/>
      <c r="AFI87" s="59"/>
      <c r="AFJ87" s="59"/>
      <c r="AFK87" s="59"/>
      <c r="AFL87" s="59"/>
      <c r="AFM87" s="59"/>
      <c r="AFN87" s="59"/>
      <c r="AFO87" s="59"/>
      <c r="AFP87" s="59"/>
      <c r="AFQ87" s="59"/>
      <c r="AFR87" s="59"/>
      <c r="AFS87" s="59"/>
      <c r="AFT87" s="59"/>
      <c r="AFU87" s="59"/>
      <c r="AFV87" s="59"/>
      <c r="AFW87" s="59"/>
      <c r="AFX87" s="59"/>
      <c r="AFY87" s="59"/>
      <c r="AFZ87" s="59"/>
      <c r="AGA87" s="59"/>
      <c r="AGB87" s="59"/>
      <c r="AGC87" s="59"/>
      <c r="AGD87" s="59"/>
      <c r="AGE87" s="59"/>
      <c r="AGF87" s="59"/>
      <c r="AGG87" s="59"/>
      <c r="AGH87" s="59"/>
      <c r="AGI87" s="59"/>
      <c r="AGJ87" s="59"/>
      <c r="AGK87" s="59"/>
      <c r="AGL87" s="59"/>
      <c r="AGM87" s="59"/>
      <c r="AGN87" s="59"/>
      <c r="AGO87" s="59"/>
      <c r="AGP87" s="59"/>
      <c r="AGQ87" s="59"/>
      <c r="AGR87" s="59"/>
      <c r="AGS87" s="59"/>
      <c r="AGT87" s="59"/>
      <c r="AGU87" s="59"/>
      <c r="AGV87" s="59"/>
      <c r="AGW87" s="59"/>
      <c r="AGX87" s="59"/>
      <c r="AGY87" s="59"/>
      <c r="AGZ87" s="59"/>
      <c r="AHA87" s="59"/>
      <c r="AHB87" s="59"/>
      <c r="AHC87" s="59"/>
      <c r="AHD87" s="59"/>
      <c r="AHE87" s="59"/>
      <c r="AHF87" s="59"/>
      <c r="AHG87" s="59"/>
      <c r="AHH87" s="59"/>
      <c r="AHI87" s="59"/>
      <c r="AHJ87" s="59"/>
      <c r="AHK87" s="59"/>
      <c r="AHL87" s="59"/>
      <c r="AHM87" s="59"/>
      <c r="AHN87" s="59"/>
      <c r="AHO87" s="59"/>
      <c r="AHP87" s="59"/>
      <c r="AHQ87" s="59"/>
      <c r="AHR87" s="59"/>
      <c r="AHS87" s="59"/>
      <c r="AHT87" s="59"/>
      <c r="AHU87" s="59"/>
      <c r="AHV87" s="59"/>
      <c r="AHW87" s="59"/>
      <c r="AHX87" s="59"/>
      <c r="AHY87" s="59"/>
      <c r="AHZ87" s="59"/>
      <c r="AIA87" s="59"/>
      <c r="AIB87" s="59"/>
      <c r="AIC87" s="59"/>
      <c r="AID87" s="59"/>
      <c r="AIE87" s="59"/>
      <c r="AIF87" s="59"/>
      <c r="AIG87" s="59"/>
      <c r="AIH87" s="59"/>
      <c r="AII87" s="59"/>
      <c r="AIJ87" s="59"/>
      <c r="AIK87" s="59"/>
      <c r="AIL87" s="59"/>
      <c r="AIM87" s="59"/>
      <c r="AIN87" s="59"/>
      <c r="AIO87" s="59"/>
      <c r="AIP87" s="59"/>
      <c r="AIQ87" s="59"/>
      <c r="AIR87" s="59"/>
      <c r="AIS87" s="59"/>
      <c r="AIT87" s="59"/>
      <c r="AIU87" s="59"/>
      <c r="AIV87" s="59"/>
      <c r="AIW87" s="59"/>
      <c r="AIX87" s="59"/>
      <c r="AIY87" s="59"/>
      <c r="AIZ87" s="59"/>
      <c r="AJA87" s="59"/>
      <c r="AJB87" s="59"/>
      <c r="AJC87" s="59"/>
      <c r="AJD87" s="59"/>
      <c r="AJE87" s="59"/>
      <c r="AJF87" s="59"/>
      <c r="AJG87" s="59"/>
      <c r="AJH87" s="59"/>
      <c r="AJI87" s="59"/>
      <c r="AJJ87" s="59"/>
      <c r="AJK87" s="59"/>
      <c r="AJL87" s="59"/>
      <c r="AJM87" s="59"/>
      <c r="AJN87" s="59"/>
      <c r="AJO87" s="59"/>
      <c r="AJP87" s="59"/>
      <c r="AJQ87" s="59"/>
      <c r="AJR87" s="59"/>
      <c r="AJS87" s="59"/>
      <c r="AJT87" s="59"/>
      <c r="AJU87" s="59"/>
      <c r="AJV87" s="59"/>
      <c r="AJW87" s="59"/>
      <c r="AJX87" s="59"/>
      <c r="AJY87" s="59"/>
      <c r="AJZ87" s="59"/>
      <c r="AKA87" s="59"/>
      <c r="AKB87" s="59"/>
      <c r="AKC87" s="59"/>
      <c r="AKD87" s="59"/>
      <c r="AKE87" s="59"/>
      <c r="AKF87" s="59"/>
      <c r="AKG87" s="59"/>
      <c r="AKH87" s="59"/>
      <c r="AKI87" s="59"/>
      <c r="AKJ87" s="59"/>
      <c r="AKK87" s="59"/>
      <c r="AKL87" s="59"/>
      <c r="AKM87" s="59"/>
      <c r="AKN87" s="59"/>
      <c r="AKO87" s="59"/>
      <c r="AKP87" s="59"/>
      <c r="AKQ87" s="59"/>
      <c r="AKR87" s="59"/>
      <c r="AKS87" s="59"/>
      <c r="AKT87" s="59"/>
      <c r="AKU87" s="59"/>
      <c r="AKV87" s="59"/>
      <c r="AKW87" s="59"/>
      <c r="AKX87" s="59"/>
      <c r="AKY87" s="59"/>
      <c r="AKZ87" s="59"/>
      <c r="ALA87" s="59"/>
      <c r="ALB87" s="59"/>
      <c r="ALC87" s="59"/>
      <c r="ALD87" s="59"/>
      <c r="ALE87" s="59"/>
      <c r="ALF87" s="59"/>
      <c r="ALG87" s="59"/>
      <c r="ALH87" s="59"/>
      <c r="ALI87" s="59"/>
      <c r="ALJ87" s="59"/>
      <c r="ALK87" s="59"/>
      <c r="ALL87" s="59"/>
      <c r="ALM87" s="59"/>
      <c r="ALN87" s="59"/>
      <c r="ALO87" s="59"/>
      <c r="ALP87" s="59"/>
      <c r="ALQ87" s="59"/>
      <c r="ALR87" s="59"/>
      <c r="ALS87" s="59"/>
      <c r="ALT87" s="59"/>
      <c r="ALU87" s="59"/>
      <c r="ALV87" s="59"/>
      <c r="ALW87" s="59"/>
      <c r="ALX87" s="59"/>
      <c r="ALY87" s="59"/>
      <c r="ALZ87" s="59"/>
      <c r="AMA87" s="59"/>
      <c r="AMB87" s="59"/>
      <c r="AMC87" s="59"/>
      <c r="AMD87" s="59"/>
      <c r="AME87" s="59"/>
      <c r="AMF87" s="59"/>
      <c r="AMG87" s="59"/>
      <c r="AMH87" s="59"/>
      <c r="AMI87" s="59"/>
      <c r="AMJ87" s="59"/>
    </row>
    <row r="88" spans="1:1024" s="58" customFormat="1" x14ac:dyDescent="0.25">
      <c r="A88" s="50" t="s">
        <v>58</v>
      </c>
      <c r="B88" s="75" t="s">
        <v>184</v>
      </c>
      <c r="C88" s="79" t="s">
        <v>98</v>
      </c>
      <c r="D88" s="80">
        <v>60</v>
      </c>
      <c r="E88" s="80"/>
      <c r="F88" s="80"/>
      <c r="G88" s="80"/>
      <c r="H88" s="80"/>
      <c r="I88" s="80"/>
      <c r="J88" s="81" t="s">
        <v>231</v>
      </c>
      <c r="K88" s="82"/>
      <c r="L88" s="82"/>
      <c r="M88" s="4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MJ88" s="59"/>
    </row>
    <row r="89" spans="1:1024" s="58" customFormat="1" x14ac:dyDescent="0.25">
      <c r="A89" s="50" t="s">
        <v>59</v>
      </c>
      <c r="B89" s="75" t="s">
        <v>185</v>
      </c>
      <c r="C89" s="79" t="s">
        <v>98</v>
      </c>
      <c r="D89" s="80">
        <v>135</v>
      </c>
      <c r="E89" s="80"/>
      <c r="F89" s="80"/>
      <c r="G89" s="80"/>
      <c r="H89" s="80"/>
      <c r="I89" s="80"/>
      <c r="J89" s="81" t="s">
        <v>232</v>
      </c>
      <c r="K89" s="82"/>
      <c r="L89" s="82"/>
      <c r="M89" s="4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MJ89" s="59"/>
    </row>
    <row r="90" spans="1:1024" s="58" customFormat="1" x14ac:dyDescent="0.25">
      <c r="A90" s="50" t="s">
        <v>60</v>
      </c>
      <c r="B90" s="75" t="s">
        <v>186</v>
      </c>
      <c r="C90" s="79" t="s">
        <v>98</v>
      </c>
      <c r="D90" s="80">
        <v>65</v>
      </c>
      <c r="E90" s="80"/>
      <c r="F90" s="80"/>
      <c r="G90" s="80"/>
      <c r="H90" s="80"/>
      <c r="I90" s="80"/>
      <c r="J90" s="81" t="s">
        <v>233</v>
      </c>
      <c r="K90" s="82"/>
      <c r="L90" s="82"/>
      <c r="M90" s="4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MJ90" s="59"/>
    </row>
    <row r="91" spans="1:1024" s="58" customFormat="1" x14ac:dyDescent="0.25">
      <c r="A91" s="50" t="s">
        <v>61</v>
      </c>
      <c r="B91" s="75" t="s">
        <v>187</v>
      </c>
      <c r="C91" s="79" t="s">
        <v>98</v>
      </c>
      <c r="D91" s="80">
        <v>460</v>
      </c>
      <c r="E91" s="80"/>
      <c r="F91" s="80"/>
      <c r="G91" s="80"/>
      <c r="H91" s="80"/>
      <c r="I91" s="80"/>
      <c r="J91" s="81" t="s">
        <v>234</v>
      </c>
      <c r="K91" s="82"/>
      <c r="L91" s="82"/>
      <c r="M91" s="4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MJ91" s="59"/>
    </row>
    <row r="92" spans="1:1024" s="58" customFormat="1" x14ac:dyDescent="0.25">
      <c r="A92" s="50" t="s">
        <v>62</v>
      </c>
      <c r="B92" s="75" t="s">
        <v>188</v>
      </c>
      <c r="C92" s="79" t="s">
        <v>98</v>
      </c>
      <c r="D92" s="80">
        <v>225</v>
      </c>
      <c r="E92" s="80"/>
      <c r="F92" s="80"/>
      <c r="G92" s="80"/>
      <c r="H92" s="80"/>
      <c r="I92" s="80"/>
      <c r="J92" s="81" t="s">
        <v>235</v>
      </c>
      <c r="K92" s="82"/>
      <c r="L92" s="82"/>
      <c r="M92" s="4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MJ92" s="59"/>
    </row>
    <row r="93" spans="1:1024" s="58" customFormat="1" x14ac:dyDescent="0.25">
      <c r="A93" s="50" t="s">
        <v>63</v>
      </c>
      <c r="B93" s="75" t="s">
        <v>189</v>
      </c>
      <c r="C93" s="79" t="s">
        <v>98</v>
      </c>
      <c r="D93" s="80">
        <v>640</v>
      </c>
      <c r="E93" s="80"/>
      <c r="F93" s="80"/>
      <c r="G93" s="80"/>
      <c r="H93" s="80"/>
      <c r="I93" s="80"/>
      <c r="J93" s="81" t="s">
        <v>236</v>
      </c>
      <c r="K93" s="82"/>
      <c r="L93" s="82"/>
      <c r="M93" s="4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MJ93" s="59"/>
    </row>
    <row r="94" spans="1:1024" s="58" customFormat="1" x14ac:dyDescent="0.25">
      <c r="A94" s="50" t="s">
        <v>197</v>
      </c>
      <c r="B94" s="75" t="s">
        <v>379</v>
      </c>
      <c r="C94" s="79" t="s">
        <v>98</v>
      </c>
      <c r="D94" s="80">
        <v>3795</v>
      </c>
      <c r="E94" s="80"/>
      <c r="F94" s="80"/>
      <c r="G94" s="80"/>
      <c r="H94" s="80"/>
      <c r="I94" s="80"/>
      <c r="J94" s="81" t="s">
        <v>237</v>
      </c>
      <c r="K94" s="82"/>
      <c r="L94" s="82"/>
      <c r="M94" s="4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MJ94" s="59"/>
    </row>
    <row r="95" spans="1:1024" s="58" customFormat="1" x14ac:dyDescent="0.25">
      <c r="A95" s="50" t="s">
        <v>198</v>
      </c>
      <c r="B95" s="75" t="s">
        <v>380</v>
      </c>
      <c r="C95" s="79" t="s">
        <v>98</v>
      </c>
      <c r="D95" s="80">
        <v>1560</v>
      </c>
      <c r="E95" s="80"/>
      <c r="F95" s="80"/>
      <c r="G95" s="80"/>
      <c r="H95" s="80"/>
      <c r="I95" s="80"/>
      <c r="J95" s="81" t="s">
        <v>238</v>
      </c>
      <c r="K95" s="82"/>
      <c r="L95" s="82"/>
      <c r="M95" s="4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MJ95" s="59"/>
    </row>
    <row r="96" spans="1:1024" s="58" customFormat="1" x14ac:dyDescent="0.25">
      <c r="A96" s="50" t="s">
        <v>199</v>
      </c>
      <c r="B96" s="75" t="s">
        <v>381</v>
      </c>
      <c r="C96" s="79" t="s">
        <v>98</v>
      </c>
      <c r="D96" s="80">
        <v>1535</v>
      </c>
      <c r="E96" s="80"/>
      <c r="F96" s="80"/>
      <c r="G96" s="80"/>
      <c r="H96" s="80"/>
      <c r="I96" s="80"/>
      <c r="J96" s="81" t="s">
        <v>238</v>
      </c>
      <c r="K96" s="82"/>
      <c r="L96" s="82"/>
      <c r="M96" s="4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MJ96" s="59"/>
    </row>
    <row r="97" spans="1:1024" s="58" customFormat="1" x14ac:dyDescent="0.25">
      <c r="A97" s="50" t="s">
        <v>200</v>
      </c>
      <c r="B97" s="75" t="s">
        <v>190</v>
      </c>
      <c r="C97" s="79" t="s">
        <v>98</v>
      </c>
      <c r="D97" s="80">
        <v>365</v>
      </c>
      <c r="E97" s="80"/>
      <c r="F97" s="80"/>
      <c r="G97" s="80"/>
      <c r="H97" s="80"/>
      <c r="I97" s="80"/>
      <c r="J97" s="81" t="s">
        <v>239</v>
      </c>
      <c r="K97" s="82"/>
      <c r="L97" s="82"/>
      <c r="M97" s="4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MJ97" s="59"/>
    </row>
    <row r="98" spans="1:1024" s="58" customFormat="1" x14ac:dyDescent="0.25">
      <c r="A98" s="50" t="s">
        <v>201</v>
      </c>
      <c r="B98" s="75" t="s">
        <v>191</v>
      </c>
      <c r="C98" s="79" t="s">
        <v>98</v>
      </c>
      <c r="D98" s="80">
        <v>60</v>
      </c>
      <c r="E98" s="80"/>
      <c r="F98" s="80"/>
      <c r="G98" s="80"/>
      <c r="H98" s="80"/>
      <c r="I98" s="80"/>
      <c r="J98" s="81" t="s">
        <v>240</v>
      </c>
      <c r="K98" s="82"/>
      <c r="L98" s="82"/>
      <c r="M98" s="4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MJ98" s="59"/>
    </row>
    <row r="99" spans="1:1024" s="58" customFormat="1" x14ac:dyDescent="0.25">
      <c r="A99" s="50" t="s">
        <v>202</v>
      </c>
      <c r="B99" s="75" t="s">
        <v>192</v>
      </c>
      <c r="C99" s="79" t="s">
        <v>98</v>
      </c>
      <c r="D99" s="80">
        <v>205</v>
      </c>
      <c r="E99" s="80"/>
      <c r="F99" s="80"/>
      <c r="G99" s="80"/>
      <c r="H99" s="80"/>
      <c r="I99" s="80"/>
      <c r="J99" s="81" t="s">
        <v>241</v>
      </c>
      <c r="K99" s="82"/>
      <c r="L99" s="82"/>
      <c r="M99" s="4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MJ99" s="59"/>
    </row>
    <row r="100" spans="1:1024" s="58" customFormat="1" x14ac:dyDescent="0.25">
      <c r="A100" s="50" t="s">
        <v>203</v>
      </c>
      <c r="B100" s="75" t="s">
        <v>193</v>
      </c>
      <c r="C100" s="79" t="s">
        <v>98</v>
      </c>
      <c r="D100" s="80">
        <v>100</v>
      </c>
      <c r="E100" s="80"/>
      <c r="F100" s="80"/>
      <c r="G100" s="80"/>
      <c r="H100" s="80"/>
      <c r="I100" s="80"/>
      <c r="J100" s="81" t="s">
        <v>242</v>
      </c>
      <c r="K100" s="82"/>
      <c r="L100" s="82"/>
      <c r="M100" s="4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MJ100" s="59"/>
    </row>
    <row r="101" spans="1:1024" s="58" customFormat="1" x14ac:dyDescent="0.25">
      <c r="A101" s="50" t="s">
        <v>204</v>
      </c>
      <c r="B101" s="75" t="s">
        <v>194</v>
      </c>
      <c r="C101" s="79" t="s">
        <v>98</v>
      </c>
      <c r="D101" s="80">
        <v>390</v>
      </c>
      <c r="E101" s="80"/>
      <c r="F101" s="80"/>
      <c r="G101" s="80"/>
      <c r="H101" s="80"/>
      <c r="I101" s="80"/>
      <c r="J101" s="81" t="s">
        <v>243</v>
      </c>
      <c r="K101" s="82"/>
      <c r="L101" s="82"/>
      <c r="M101" s="4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MJ101" s="59"/>
    </row>
    <row r="102" spans="1:1024" s="58" customFormat="1" x14ac:dyDescent="0.25">
      <c r="A102" s="50" t="s">
        <v>205</v>
      </c>
      <c r="B102" s="75" t="s">
        <v>195</v>
      </c>
      <c r="C102" s="79" t="s">
        <v>98</v>
      </c>
      <c r="D102" s="80">
        <v>380</v>
      </c>
      <c r="E102" s="80"/>
      <c r="F102" s="80"/>
      <c r="G102" s="80"/>
      <c r="H102" s="80"/>
      <c r="I102" s="80"/>
      <c r="J102" s="81" t="s">
        <v>242</v>
      </c>
      <c r="K102" s="82"/>
      <c r="L102" s="82"/>
      <c r="M102" s="4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MJ102" s="59"/>
    </row>
    <row r="103" spans="1:1024" s="58" customFormat="1" x14ac:dyDescent="0.25">
      <c r="A103" s="50" t="s">
        <v>206</v>
      </c>
      <c r="B103" s="75" t="s">
        <v>196</v>
      </c>
      <c r="C103" s="79" t="s">
        <v>98</v>
      </c>
      <c r="D103" s="80">
        <v>250</v>
      </c>
      <c r="E103" s="80"/>
      <c r="F103" s="80"/>
      <c r="G103" s="80"/>
      <c r="H103" s="80"/>
      <c r="I103" s="80"/>
      <c r="J103" s="81" t="s">
        <v>244</v>
      </c>
      <c r="K103" s="82"/>
      <c r="L103" s="82"/>
      <c r="M103" s="4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MJ103" s="59"/>
    </row>
    <row r="104" spans="1:1024" s="58" customFormat="1" x14ac:dyDescent="0.25">
      <c r="A104" s="50" t="s">
        <v>207</v>
      </c>
      <c r="B104" s="75" t="s">
        <v>222</v>
      </c>
      <c r="C104" s="79" t="s">
        <v>107</v>
      </c>
      <c r="D104" s="80">
        <v>17</v>
      </c>
      <c r="E104" s="80"/>
      <c r="F104" s="80"/>
      <c r="G104" s="80"/>
      <c r="H104" s="80"/>
      <c r="I104" s="80"/>
      <c r="J104" s="81" t="s">
        <v>245</v>
      </c>
      <c r="K104" s="82"/>
      <c r="L104" s="82"/>
      <c r="M104" s="4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MJ104" s="59"/>
    </row>
    <row r="105" spans="1:1024" s="58" customFormat="1" x14ac:dyDescent="0.25">
      <c r="A105" s="50" t="s">
        <v>208</v>
      </c>
      <c r="B105" s="75" t="s">
        <v>223</v>
      </c>
      <c r="C105" s="79" t="s">
        <v>107</v>
      </c>
      <c r="D105" s="80">
        <v>18</v>
      </c>
      <c r="E105" s="80"/>
      <c r="F105" s="80"/>
      <c r="G105" s="80"/>
      <c r="H105" s="80"/>
      <c r="I105" s="80"/>
      <c r="J105" s="81" t="s">
        <v>246</v>
      </c>
      <c r="K105" s="82"/>
      <c r="L105" s="82"/>
      <c r="M105" s="4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MJ105" s="59"/>
    </row>
    <row r="106" spans="1:1024" s="58" customFormat="1" x14ac:dyDescent="0.25">
      <c r="A106" s="50" t="s">
        <v>209</v>
      </c>
      <c r="B106" s="75" t="s">
        <v>224</v>
      </c>
      <c r="C106" s="79" t="s">
        <v>107</v>
      </c>
      <c r="D106" s="80">
        <v>19</v>
      </c>
      <c r="E106" s="80"/>
      <c r="F106" s="80"/>
      <c r="G106" s="80"/>
      <c r="H106" s="80"/>
      <c r="I106" s="80"/>
      <c r="J106" s="81" t="s">
        <v>248</v>
      </c>
      <c r="K106" s="82"/>
      <c r="L106" s="82"/>
      <c r="M106" s="4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MJ106" s="59"/>
    </row>
    <row r="107" spans="1:1024" s="58" customFormat="1" x14ac:dyDescent="0.25">
      <c r="A107" s="50" t="s">
        <v>210</v>
      </c>
      <c r="B107" s="75" t="s">
        <v>225</v>
      </c>
      <c r="C107" s="79" t="s">
        <v>107</v>
      </c>
      <c r="D107" s="80">
        <v>20</v>
      </c>
      <c r="E107" s="80"/>
      <c r="F107" s="80"/>
      <c r="G107" s="80"/>
      <c r="H107" s="80"/>
      <c r="I107" s="80"/>
      <c r="J107" s="81" t="s">
        <v>247</v>
      </c>
      <c r="K107" s="82"/>
      <c r="L107" s="82"/>
      <c r="M107" s="4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MJ107" s="59"/>
    </row>
    <row r="108" spans="1:1024" s="58" customFormat="1" x14ac:dyDescent="0.25">
      <c r="A108" s="50" t="s">
        <v>100</v>
      </c>
      <c r="B108" s="75" t="s">
        <v>226</v>
      </c>
      <c r="C108" s="79" t="s">
        <v>107</v>
      </c>
      <c r="D108" s="80">
        <v>21</v>
      </c>
      <c r="E108" s="80"/>
      <c r="F108" s="80"/>
      <c r="G108" s="80"/>
      <c r="H108" s="80"/>
      <c r="I108" s="80"/>
      <c r="J108" s="81" t="s">
        <v>249</v>
      </c>
      <c r="K108" s="82"/>
      <c r="L108" s="82"/>
      <c r="M108" s="4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MJ108" s="59"/>
    </row>
    <row r="109" spans="1:1024" s="58" customFormat="1" x14ac:dyDescent="0.25">
      <c r="A109" s="50" t="s">
        <v>211</v>
      </c>
      <c r="B109" s="75" t="s">
        <v>227</v>
      </c>
      <c r="C109" s="79" t="s">
        <v>107</v>
      </c>
      <c r="D109" s="80">
        <v>22</v>
      </c>
      <c r="E109" s="80"/>
      <c r="F109" s="80"/>
      <c r="G109" s="80"/>
      <c r="H109" s="80"/>
      <c r="I109" s="80"/>
      <c r="J109" s="81" t="s">
        <v>250</v>
      </c>
      <c r="K109" s="82"/>
      <c r="L109" s="82"/>
      <c r="M109" s="4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MJ109" s="59"/>
    </row>
    <row r="110" spans="1:1024" s="58" customFormat="1" x14ac:dyDescent="0.25">
      <c r="A110" s="50" t="s">
        <v>212</v>
      </c>
      <c r="B110" s="75" t="s">
        <v>228</v>
      </c>
      <c r="C110" s="79" t="s">
        <v>107</v>
      </c>
      <c r="D110" s="80">
        <v>24</v>
      </c>
      <c r="E110" s="80"/>
      <c r="F110" s="80"/>
      <c r="G110" s="80"/>
      <c r="H110" s="80"/>
      <c r="I110" s="80"/>
      <c r="J110" s="81" t="s">
        <v>251</v>
      </c>
      <c r="K110" s="82"/>
      <c r="L110" s="82"/>
      <c r="M110" s="4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MJ110" s="59"/>
    </row>
    <row r="111" spans="1:1024" s="58" customFormat="1" x14ac:dyDescent="0.25">
      <c r="A111" s="50" t="s">
        <v>213</v>
      </c>
      <c r="B111" s="75" t="s">
        <v>229</v>
      </c>
      <c r="C111" s="79" t="s">
        <v>107</v>
      </c>
      <c r="D111" s="80">
        <v>25</v>
      </c>
      <c r="E111" s="80"/>
      <c r="F111" s="80"/>
      <c r="G111" s="80"/>
      <c r="H111" s="80"/>
      <c r="I111" s="80"/>
      <c r="J111" s="81" t="s">
        <v>252</v>
      </c>
      <c r="K111" s="82"/>
      <c r="L111" s="82"/>
      <c r="M111" s="4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MJ111" s="59"/>
    </row>
    <row r="112" spans="1:1024" s="58" customFormat="1" x14ac:dyDescent="0.25">
      <c r="A112" s="50" t="s">
        <v>214</v>
      </c>
      <c r="B112" s="75" t="s">
        <v>230</v>
      </c>
      <c r="C112" s="79" t="s">
        <v>107</v>
      </c>
      <c r="D112" s="80">
        <v>26</v>
      </c>
      <c r="E112" s="80"/>
      <c r="F112" s="80"/>
      <c r="G112" s="80"/>
      <c r="H112" s="80"/>
      <c r="I112" s="80"/>
      <c r="J112" s="81" t="s">
        <v>253</v>
      </c>
      <c r="K112" s="82"/>
      <c r="L112" s="82"/>
      <c r="M112" s="4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MJ112" s="59"/>
    </row>
    <row r="113" spans="1:1024" s="58" customFormat="1" x14ac:dyDescent="0.25">
      <c r="A113" s="50" t="s">
        <v>215</v>
      </c>
      <c r="B113" s="75" t="s">
        <v>254</v>
      </c>
      <c r="C113" s="79" t="s">
        <v>107</v>
      </c>
      <c r="D113" s="80">
        <v>129</v>
      </c>
      <c r="E113" s="80"/>
      <c r="F113" s="80"/>
      <c r="G113" s="80"/>
      <c r="H113" s="80"/>
      <c r="I113" s="80"/>
      <c r="J113" s="81" t="s">
        <v>255</v>
      </c>
      <c r="K113" s="82"/>
      <c r="L113" s="82"/>
      <c r="M113" s="4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MJ113" s="59"/>
    </row>
    <row r="114" spans="1:1024" s="58" customFormat="1" x14ac:dyDescent="0.25">
      <c r="A114" s="50" t="s">
        <v>216</v>
      </c>
      <c r="B114" s="75" t="s">
        <v>256</v>
      </c>
      <c r="C114" s="79" t="s">
        <v>107</v>
      </c>
      <c r="D114" s="80">
        <v>20</v>
      </c>
      <c r="E114" s="80"/>
      <c r="F114" s="80"/>
      <c r="G114" s="80"/>
      <c r="H114" s="80"/>
      <c r="I114" s="80"/>
      <c r="J114" s="81" t="s">
        <v>258</v>
      </c>
      <c r="K114" s="82"/>
      <c r="L114" s="82"/>
      <c r="M114" s="4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MJ114" s="59"/>
    </row>
    <row r="115" spans="1:1024" s="58" customFormat="1" x14ac:dyDescent="0.25">
      <c r="A115" s="50" t="s">
        <v>217</v>
      </c>
      <c r="B115" s="75" t="s">
        <v>257</v>
      </c>
      <c r="C115" s="79" t="s">
        <v>107</v>
      </c>
      <c r="D115" s="80">
        <v>89</v>
      </c>
      <c r="E115" s="80"/>
      <c r="F115" s="80"/>
      <c r="G115" s="80"/>
      <c r="H115" s="80"/>
      <c r="I115" s="80"/>
      <c r="J115" s="81" t="s">
        <v>259</v>
      </c>
      <c r="K115" s="82"/>
      <c r="L115" s="82"/>
      <c r="M115" s="4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MJ115" s="59"/>
    </row>
    <row r="116" spans="1:1024" s="58" customFormat="1" x14ac:dyDescent="0.25">
      <c r="A116" s="50" t="s">
        <v>218</v>
      </c>
      <c r="B116" s="75" t="s">
        <v>260</v>
      </c>
      <c r="C116" s="79" t="s">
        <v>107</v>
      </c>
      <c r="D116" s="80">
        <v>6</v>
      </c>
      <c r="E116" s="80"/>
      <c r="F116" s="80"/>
      <c r="G116" s="80"/>
      <c r="H116" s="80"/>
      <c r="I116" s="80"/>
      <c r="J116" s="81" t="s">
        <v>261</v>
      </c>
      <c r="K116" s="82"/>
      <c r="L116" s="82"/>
      <c r="M116" s="4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MJ116" s="59"/>
    </row>
    <row r="117" spans="1:1024" s="58" customFormat="1" x14ac:dyDescent="0.25">
      <c r="A117" s="50" t="s">
        <v>219</v>
      </c>
      <c r="B117" s="75" t="s">
        <v>263</v>
      </c>
      <c r="C117" s="79" t="s">
        <v>107</v>
      </c>
      <c r="D117" s="80">
        <v>11</v>
      </c>
      <c r="E117" s="80"/>
      <c r="F117" s="80"/>
      <c r="G117" s="80"/>
      <c r="H117" s="80"/>
      <c r="I117" s="80"/>
      <c r="J117" s="81" t="s">
        <v>265</v>
      </c>
      <c r="K117" s="82"/>
      <c r="L117" s="82"/>
      <c r="M117" s="4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MJ117" s="59"/>
    </row>
    <row r="118" spans="1:1024" s="58" customFormat="1" x14ac:dyDescent="0.25">
      <c r="A118" s="50" t="s">
        <v>220</v>
      </c>
      <c r="B118" s="75" t="s">
        <v>264</v>
      </c>
      <c r="C118" s="79" t="s">
        <v>107</v>
      </c>
      <c r="D118" s="80">
        <v>94</v>
      </c>
      <c r="E118" s="80"/>
      <c r="F118" s="80"/>
      <c r="G118" s="80"/>
      <c r="H118" s="80"/>
      <c r="I118" s="80"/>
      <c r="J118" s="81" t="s">
        <v>262</v>
      </c>
      <c r="K118" s="82"/>
      <c r="L118" s="82"/>
      <c r="M118" s="49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MJ118" s="59"/>
    </row>
    <row r="119" spans="1:1024" s="41" customFormat="1" x14ac:dyDescent="0.25">
      <c r="A119" s="50" t="s">
        <v>438</v>
      </c>
      <c r="B119" s="90" t="s">
        <v>266</v>
      </c>
      <c r="C119" s="91" t="s">
        <v>98</v>
      </c>
      <c r="D119" s="92">
        <v>385</v>
      </c>
      <c r="E119" s="92"/>
      <c r="F119" s="92"/>
      <c r="G119" s="92"/>
      <c r="H119" s="92"/>
      <c r="I119" s="92"/>
      <c r="J119" s="93" t="s">
        <v>38</v>
      </c>
      <c r="K119" s="92"/>
      <c r="L119" s="82"/>
      <c r="M119" s="94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MJ119" s="96"/>
    </row>
    <row r="120" spans="1:1024" s="41" customFormat="1" x14ac:dyDescent="0.25">
      <c r="A120" s="50" t="s">
        <v>221</v>
      </c>
      <c r="B120" s="75" t="s">
        <v>384</v>
      </c>
      <c r="C120" s="79" t="s">
        <v>107</v>
      </c>
      <c r="D120" s="80">
        <v>2</v>
      </c>
      <c r="E120" s="80"/>
      <c r="F120" s="80"/>
      <c r="G120" s="80"/>
      <c r="H120" s="80"/>
      <c r="I120" s="80"/>
      <c r="J120" s="81" t="s">
        <v>451</v>
      </c>
      <c r="K120" s="82"/>
      <c r="L120" s="82"/>
      <c r="M120" s="94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MJ120" s="96"/>
    </row>
    <row r="121" spans="1:1024" s="58" customFormat="1" x14ac:dyDescent="0.25">
      <c r="A121" s="50" t="s">
        <v>439</v>
      </c>
      <c r="B121" s="75" t="s">
        <v>382</v>
      </c>
      <c r="C121" s="79" t="s">
        <v>107</v>
      </c>
      <c r="D121" s="80">
        <v>2</v>
      </c>
      <c r="E121" s="80"/>
      <c r="F121" s="80"/>
      <c r="G121" s="80"/>
      <c r="H121" s="80"/>
      <c r="I121" s="80"/>
      <c r="J121" s="81" t="s">
        <v>447</v>
      </c>
      <c r="K121" s="82"/>
      <c r="L121" s="82"/>
      <c r="M121" s="49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MJ121" s="59"/>
    </row>
    <row r="122" spans="1:1024" s="58" customFormat="1" x14ac:dyDescent="0.25">
      <c r="A122" s="50" t="s">
        <v>440</v>
      </c>
      <c r="B122" s="75" t="s">
        <v>383</v>
      </c>
      <c r="C122" s="79" t="s">
        <v>107</v>
      </c>
      <c r="D122" s="80">
        <v>2</v>
      </c>
      <c r="E122" s="80"/>
      <c r="F122" s="80"/>
      <c r="G122" s="80"/>
      <c r="H122" s="80"/>
      <c r="I122" s="80"/>
      <c r="J122" s="81" t="s">
        <v>448</v>
      </c>
      <c r="K122" s="82"/>
      <c r="L122" s="82"/>
      <c r="M122" s="49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MJ122" s="59"/>
    </row>
    <row r="123" spans="1:1024" s="58" customFormat="1" x14ac:dyDescent="0.25">
      <c r="A123" s="50" t="s">
        <v>441</v>
      </c>
      <c r="B123" s="75" t="s">
        <v>385</v>
      </c>
      <c r="C123" s="79" t="s">
        <v>107</v>
      </c>
      <c r="D123" s="80">
        <v>34</v>
      </c>
      <c r="E123" s="80"/>
      <c r="F123" s="80"/>
      <c r="G123" s="80"/>
      <c r="H123" s="80"/>
      <c r="I123" s="80"/>
      <c r="J123" s="81" t="s">
        <v>449</v>
      </c>
      <c r="K123" s="82"/>
      <c r="L123" s="82"/>
      <c r="M123" s="49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MJ123" s="59"/>
    </row>
    <row r="124" spans="1:1024" s="58" customFormat="1" x14ac:dyDescent="0.25">
      <c r="A124" s="50" t="s">
        <v>442</v>
      </c>
      <c r="B124" s="75" t="s">
        <v>386</v>
      </c>
      <c r="C124" s="79" t="s">
        <v>107</v>
      </c>
      <c r="D124" s="80">
        <v>5</v>
      </c>
      <c r="E124" s="80"/>
      <c r="F124" s="80"/>
      <c r="G124" s="80"/>
      <c r="H124" s="80"/>
      <c r="I124" s="80"/>
      <c r="J124" s="81" t="s">
        <v>449</v>
      </c>
      <c r="K124" s="82"/>
      <c r="L124" s="82"/>
      <c r="M124" s="49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MJ124" s="59"/>
    </row>
    <row r="125" spans="1:1024" s="58" customFormat="1" x14ac:dyDescent="0.25">
      <c r="A125" s="50" t="s">
        <v>443</v>
      </c>
      <c r="B125" s="75" t="s">
        <v>387</v>
      </c>
      <c r="C125" s="79" t="s">
        <v>107</v>
      </c>
      <c r="D125" s="80">
        <v>2</v>
      </c>
      <c r="E125" s="80"/>
      <c r="F125" s="80"/>
      <c r="G125" s="80"/>
      <c r="H125" s="80"/>
      <c r="I125" s="80"/>
      <c r="J125" s="81" t="s">
        <v>450</v>
      </c>
      <c r="K125" s="82"/>
      <c r="L125" s="82"/>
      <c r="M125" s="49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MJ125" s="59"/>
    </row>
    <row r="126" spans="1:1024" s="58" customFormat="1" ht="16.5" customHeight="1" x14ac:dyDescent="0.25">
      <c r="A126" s="50" t="s">
        <v>444</v>
      </c>
      <c r="B126" s="75" t="s">
        <v>269</v>
      </c>
      <c r="C126" s="79" t="s">
        <v>107</v>
      </c>
      <c r="D126" s="80">
        <v>5</v>
      </c>
      <c r="E126" s="80"/>
      <c r="F126" s="80"/>
      <c r="G126" s="80"/>
      <c r="H126" s="80"/>
      <c r="I126" s="80"/>
      <c r="J126" s="81" t="s">
        <v>270</v>
      </c>
      <c r="K126" s="82"/>
      <c r="L126" s="82"/>
      <c r="M126" s="49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MJ126" s="59"/>
    </row>
    <row r="127" spans="1:1024" s="58" customFormat="1" x14ac:dyDescent="0.25">
      <c r="A127" s="50" t="s">
        <v>445</v>
      </c>
      <c r="B127" s="75" t="s">
        <v>388</v>
      </c>
      <c r="C127" s="79" t="s">
        <v>107</v>
      </c>
      <c r="D127" s="80">
        <v>1</v>
      </c>
      <c r="E127" s="80"/>
      <c r="F127" s="80"/>
      <c r="G127" s="80"/>
      <c r="H127" s="80"/>
      <c r="I127" s="80"/>
      <c r="J127" s="81" t="s">
        <v>38</v>
      </c>
      <c r="K127" s="82"/>
      <c r="L127" s="82"/>
      <c r="M127" s="49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MJ127" s="59"/>
    </row>
    <row r="128" spans="1:1024" s="58" customFormat="1" x14ac:dyDescent="0.25">
      <c r="A128" s="50" t="s">
        <v>267</v>
      </c>
      <c r="B128" s="75" t="s">
        <v>390</v>
      </c>
      <c r="C128" s="79" t="s">
        <v>107</v>
      </c>
      <c r="D128" s="80">
        <v>2</v>
      </c>
      <c r="E128" s="80"/>
      <c r="F128" s="80"/>
      <c r="G128" s="80"/>
      <c r="H128" s="80"/>
      <c r="I128" s="80"/>
      <c r="J128" s="81" t="s">
        <v>38</v>
      </c>
      <c r="K128" s="82"/>
      <c r="L128" s="82"/>
      <c r="M128" s="49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MJ128" s="59"/>
    </row>
    <row r="129" spans="1:1024" s="58" customFormat="1" x14ac:dyDescent="0.25">
      <c r="A129" s="50" t="s">
        <v>268</v>
      </c>
      <c r="B129" s="75" t="s">
        <v>389</v>
      </c>
      <c r="C129" s="79" t="s">
        <v>107</v>
      </c>
      <c r="D129" s="80">
        <v>3</v>
      </c>
      <c r="E129" s="80"/>
      <c r="F129" s="80"/>
      <c r="G129" s="80"/>
      <c r="H129" s="80"/>
      <c r="I129" s="80"/>
      <c r="J129" s="81" t="s">
        <v>38</v>
      </c>
      <c r="K129" s="82"/>
      <c r="L129" s="82"/>
      <c r="M129" s="49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MJ129" s="59"/>
    </row>
    <row r="130" spans="1:1024" s="47" customFormat="1" ht="15" customHeight="1" x14ac:dyDescent="0.25">
      <c r="A130" s="44"/>
      <c r="B130" s="153" t="s">
        <v>66</v>
      </c>
      <c r="C130" s="153"/>
      <c r="D130" s="153"/>
      <c r="E130" s="153"/>
      <c r="F130" s="153"/>
      <c r="G130" s="153"/>
      <c r="H130" s="153"/>
      <c r="I130" s="153"/>
      <c r="J130" s="153"/>
      <c r="K130" s="105"/>
      <c r="L130" s="105"/>
      <c r="M130" s="49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MJ130" s="48"/>
    </row>
    <row r="131" spans="1:1024" s="58" customFormat="1" ht="11.25" customHeight="1" x14ac:dyDescent="0.25">
      <c r="A131" s="76"/>
      <c r="B131" s="76"/>
      <c r="C131" s="76"/>
      <c r="D131" s="77"/>
      <c r="E131" s="77"/>
      <c r="F131" s="62"/>
      <c r="G131" s="77"/>
      <c r="H131" s="62"/>
      <c r="I131" s="62"/>
      <c r="J131" s="78"/>
      <c r="K131" s="64"/>
      <c r="L131" s="64"/>
      <c r="M131" s="45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MJ131" s="59"/>
    </row>
    <row r="132" spans="1:1024" s="58" customFormat="1" x14ac:dyDescent="0.25">
      <c r="A132" s="74">
        <v>10</v>
      </c>
      <c r="B132" s="88" t="s">
        <v>355</v>
      </c>
      <c r="C132" s="44"/>
      <c r="D132" s="64"/>
      <c r="E132" s="64"/>
      <c r="F132" s="62"/>
      <c r="G132" s="64"/>
      <c r="H132" s="62"/>
      <c r="I132" s="62"/>
      <c r="J132" s="69"/>
      <c r="K132" s="64"/>
      <c r="L132" s="64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9"/>
      <c r="IV132" s="59"/>
      <c r="IW132" s="59"/>
      <c r="IX132" s="59"/>
      <c r="IY132" s="59"/>
      <c r="IZ132" s="59"/>
      <c r="JA132" s="59"/>
      <c r="JB132" s="59"/>
      <c r="JC132" s="59"/>
      <c r="JD132" s="59"/>
      <c r="JE132" s="59"/>
      <c r="JF132" s="59"/>
      <c r="JG132" s="59"/>
      <c r="JH132" s="59"/>
      <c r="JI132" s="59"/>
      <c r="JJ132" s="59"/>
      <c r="JK132" s="59"/>
      <c r="JL132" s="59"/>
      <c r="JM132" s="59"/>
      <c r="JN132" s="59"/>
      <c r="JO132" s="59"/>
      <c r="JP132" s="59"/>
      <c r="JQ132" s="59"/>
      <c r="JR132" s="59"/>
      <c r="JS132" s="59"/>
      <c r="JT132" s="59"/>
      <c r="JU132" s="59"/>
      <c r="JV132" s="59"/>
      <c r="JW132" s="59"/>
      <c r="JX132" s="59"/>
      <c r="JY132" s="59"/>
      <c r="JZ132" s="59"/>
      <c r="KA132" s="59"/>
      <c r="KB132" s="59"/>
      <c r="KC132" s="59"/>
      <c r="KD132" s="59"/>
      <c r="KE132" s="59"/>
      <c r="KF132" s="59"/>
      <c r="KG132" s="59"/>
      <c r="KH132" s="59"/>
      <c r="KI132" s="59"/>
      <c r="KJ132" s="59"/>
      <c r="KK132" s="59"/>
      <c r="KL132" s="59"/>
      <c r="KM132" s="59"/>
      <c r="KN132" s="59"/>
      <c r="KO132" s="59"/>
      <c r="KP132" s="59"/>
      <c r="KQ132" s="59"/>
      <c r="KR132" s="59"/>
      <c r="KS132" s="59"/>
      <c r="KT132" s="59"/>
      <c r="KU132" s="59"/>
      <c r="KV132" s="59"/>
      <c r="KW132" s="59"/>
      <c r="KX132" s="59"/>
      <c r="KY132" s="59"/>
      <c r="KZ132" s="59"/>
      <c r="LA132" s="59"/>
      <c r="LB132" s="59"/>
      <c r="LC132" s="59"/>
      <c r="LD132" s="59"/>
      <c r="LE132" s="59"/>
      <c r="LF132" s="59"/>
      <c r="LG132" s="59"/>
      <c r="LH132" s="59"/>
      <c r="LI132" s="59"/>
      <c r="LJ132" s="59"/>
      <c r="LK132" s="59"/>
      <c r="LL132" s="59"/>
      <c r="LM132" s="59"/>
      <c r="LN132" s="59"/>
      <c r="LO132" s="59"/>
      <c r="LP132" s="59"/>
      <c r="LQ132" s="59"/>
      <c r="LR132" s="59"/>
      <c r="LS132" s="59"/>
      <c r="LT132" s="59"/>
      <c r="LU132" s="59"/>
      <c r="LV132" s="59"/>
      <c r="LW132" s="59"/>
      <c r="LX132" s="59"/>
      <c r="LY132" s="59"/>
      <c r="LZ132" s="59"/>
      <c r="MA132" s="59"/>
      <c r="MB132" s="59"/>
      <c r="MC132" s="59"/>
      <c r="MD132" s="59"/>
      <c r="ME132" s="59"/>
      <c r="MF132" s="59"/>
      <c r="MG132" s="59"/>
      <c r="MH132" s="59"/>
      <c r="MI132" s="59"/>
      <c r="MJ132" s="59"/>
      <c r="MK132" s="59"/>
      <c r="ML132" s="59"/>
      <c r="MM132" s="59"/>
      <c r="MN132" s="59"/>
      <c r="MO132" s="59"/>
      <c r="MP132" s="59"/>
      <c r="MQ132" s="59"/>
      <c r="MR132" s="59"/>
      <c r="MS132" s="59"/>
      <c r="MT132" s="59"/>
      <c r="MU132" s="59"/>
      <c r="MV132" s="59"/>
      <c r="MW132" s="59"/>
      <c r="MX132" s="59"/>
      <c r="MY132" s="59"/>
      <c r="MZ132" s="59"/>
      <c r="NA132" s="59"/>
      <c r="NB132" s="59"/>
      <c r="NC132" s="59"/>
      <c r="ND132" s="59"/>
      <c r="NE132" s="59"/>
      <c r="NF132" s="59"/>
      <c r="NG132" s="59"/>
      <c r="NH132" s="59"/>
      <c r="NI132" s="59"/>
      <c r="NJ132" s="59"/>
      <c r="NK132" s="59"/>
      <c r="NL132" s="59"/>
      <c r="NM132" s="59"/>
      <c r="NN132" s="59"/>
      <c r="NO132" s="59"/>
      <c r="NP132" s="59"/>
      <c r="NQ132" s="59"/>
      <c r="NR132" s="59"/>
      <c r="NS132" s="59"/>
      <c r="NT132" s="59"/>
      <c r="NU132" s="59"/>
      <c r="NV132" s="59"/>
      <c r="NW132" s="59"/>
      <c r="NX132" s="59"/>
      <c r="NY132" s="59"/>
      <c r="NZ132" s="59"/>
      <c r="OA132" s="59"/>
      <c r="OB132" s="59"/>
      <c r="OC132" s="59"/>
      <c r="OD132" s="59"/>
      <c r="OE132" s="59"/>
      <c r="OF132" s="59"/>
      <c r="OG132" s="59"/>
      <c r="OH132" s="59"/>
      <c r="OI132" s="59"/>
      <c r="OJ132" s="59"/>
      <c r="OK132" s="59"/>
      <c r="OL132" s="59"/>
      <c r="OM132" s="59"/>
      <c r="ON132" s="59"/>
      <c r="OO132" s="59"/>
      <c r="OP132" s="59"/>
      <c r="OQ132" s="59"/>
      <c r="OR132" s="59"/>
      <c r="OS132" s="59"/>
      <c r="OT132" s="59"/>
      <c r="OU132" s="59"/>
      <c r="OV132" s="59"/>
      <c r="OW132" s="59"/>
      <c r="OX132" s="59"/>
      <c r="OY132" s="59"/>
      <c r="OZ132" s="59"/>
      <c r="PA132" s="59"/>
      <c r="PB132" s="59"/>
      <c r="PC132" s="59"/>
      <c r="PD132" s="59"/>
      <c r="PE132" s="59"/>
      <c r="PF132" s="59"/>
      <c r="PG132" s="59"/>
      <c r="PH132" s="59"/>
      <c r="PI132" s="59"/>
      <c r="PJ132" s="59"/>
      <c r="PK132" s="59"/>
      <c r="PL132" s="59"/>
      <c r="PM132" s="59"/>
      <c r="PN132" s="59"/>
      <c r="PO132" s="59"/>
      <c r="PP132" s="59"/>
      <c r="PQ132" s="59"/>
      <c r="PR132" s="59"/>
      <c r="PS132" s="59"/>
      <c r="PT132" s="59"/>
      <c r="PU132" s="59"/>
      <c r="PV132" s="59"/>
      <c r="PW132" s="59"/>
      <c r="PX132" s="59"/>
      <c r="PY132" s="59"/>
      <c r="PZ132" s="59"/>
      <c r="QA132" s="59"/>
      <c r="QB132" s="59"/>
      <c r="QC132" s="59"/>
      <c r="QD132" s="59"/>
      <c r="QE132" s="59"/>
      <c r="QF132" s="59"/>
      <c r="QG132" s="59"/>
      <c r="QH132" s="59"/>
      <c r="QI132" s="59"/>
      <c r="QJ132" s="59"/>
      <c r="QK132" s="59"/>
      <c r="QL132" s="59"/>
      <c r="QM132" s="59"/>
      <c r="QN132" s="59"/>
      <c r="QO132" s="59"/>
      <c r="QP132" s="59"/>
      <c r="QQ132" s="59"/>
      <c r="QR132" s="59"/>
      <c r="QS132" s="59"/>
      <c r="QT132" s="59"/>
      <c r="QU132" s="59"/>
      <c r="QV132" s="59"/>
      <c r="QW132" s="59"/>
      <c r="QX132" s="59"/>
      <c r="QY132" s="59"/>
      <c r="QZ132" s="59"/>
      <c r="RA132" s="59"/>
      <c r="RB132" s="59"/>
      <c r="RC132" s="59"/>
      <c r="RD132" s="59"/>
      <c r="RE132" s="59"/>
      <c r="RF132" s="59"/>
      <c r="RG132" s="59"/>
      <c r="RH132" s="59"/>
      <c r="RI132" s="59"/>
      <c r="RJ132" s="59"/>
      <c r="RK132" s="59"/>
      <c r="RL132" s="59"/>
      <c r="RM132" s="59"/>
      <c r="RN132" s="59"/>
      <c r="RO132" s="59"/>
      <c r="RP132" s="59"/>
      <c r="RQ132" s="59"/>
      <c r="RR132" s="59"/>
      <c r="RS132" s="59"/>
      <c r="RT132" s="59"/>
      <c r="RU132" s="59"/>
      <c r="RV132" s="59"/>
      <c r="RW132" s="59"/>
      <c r="RX132" s="59"/>
      <c r="RY132" s="59"/>
      <c r="RZ132" s="59"/>
      <c r="SA132" s="59"/>
      <c r="SB132" s="59"/>
      <c r="SC132" s="59"/>
      <c r="SD132" s="59"/>
      <c r="SE132" s="59"/>
      <c r="SF132" s="59"/>
      <c r="SG132" s="59"/>
      <c r="SH132" s="59"/>
      <c r="SI132" s="59"/>
      <c r="SJ132" s="59"/>
      <c r="SK132" s="59"/>
      <c r="SL132" s="59"/>
      <c r="SM132" s="59"/>
      <c r="SN132" s="59"/>
      <c r="SO132" s="59"/>
      <c r="SP132" s="59"/>
      <c r="SQ132" s="59"/>
      <c r="SR132" s="59"/>
      <c r="SS132" s="59"/>
      <c r="ST132" s="59"/>
      <c r="SU132" s="59"/>
      <c r="SV132" s="59"/>
      <c r="SW132" s="59"/>
      <c r="SX132" s="59"/>
      <c r="SY132" s="59"/>
      <c r="SZ132" s="59"/>
      <c r="TA132" s="59"/>
      <c r="TB132" s="59"/>
      <c r="TC132" s="59"/>
      <c r="TD132" s="59"/>
      <c r="TE132" s="59"/>
      <c r="TF132" s="59"/>
      <c r="TG132" s="59"/>
      <c r="TH132" s="59"/>
      <c r="TI132" s="59"/>
      <c r="TJ132" s="59"/>
      <c r="TK132" s="59"/>
      <c r="TL132" s="59"/>
      <c r="TM132" s="59"/>
      <c r="TN132" s="59"/>
      <c r="TO132" s="59"/>
      <c r="TP132" s="59"/>
      <c r="TQ132" s="59"/>
      <c r="TR132" s="59"/>
      <c r="TS132" s="59"/>
      <c r="TT132" s="59"/>
      <c r="TU132" s="59"/>
      <c r="TV132" s="59"/>
      <c r="TW132" s="59"/>
      <c r="TX132" s="59"/>
      <c r="TY132" s="59"/>
      <c r="TZ132" s="59"/>
      <c r="UA132" s="59"/>
      <c r="UB132" s="59"/>
      <c r="UC132" s="59"/>
      <c r="UD132" s="59"/>
      <c r="UE132" s="59"/>
      <c r="UF132" s="59"/>
      <c r="UG132" s="59"/>
      <c r="UH132" s="59"/>
      <c r="UI132" s="59"/>
      <c r="UJ132" s="59"/>
      <c r="UK132" s="59"/>
      <c r="UL132" s="59"/>
      <c r="UM132" s="59"/>
      <c r="UN132" s="59"/>
      <c r="UO132" s="59"/>
      <c r="UP132" s="59"/>
      <c r="UQ132" s="59"/>
      <c r="UR132" s="59"/>
      <c r="US132" s="59"/>
      <c r="UT132" s="59"/>
      <c r="UU132" s="59"/>
      <c r="UV132" s="59"/>
      <c r="UW132" s="59"/>
      <c r="UX132" s="59"/>
      <c r="UY132" s="59"/>
      <c r="UZ132" s="59"/>
      <c r="VA132" s="59"/>
      <c r="VB132" s="59"/>
      <c r="VC132" s="59"/>
      <c r="VD132" s="59"/>
      <c r="VE132" s="59"/>
      <c r="VF132" s="59"/>
      <c r="VG132" s="59"/>
      <c r="VH132" s="59"/>
      <c r="VI132" s="59"/>
      <c r="VJ132" s="59"/>
      <c r="VK132" s="59"/>
      <c r="VL132" s="59"/>
      <c r="VM132" s="59"/>
      <c r="VN132" s="59"/>
      <c r="VO132" s="59"/>
      <c r="VP132" s="59"/>
      <c r="VQ132" s="59"/>
      <c r="VR132" s="59"/>
      <c r="VS132" s="59"/>
      <c r="VT132" s="59"/>
      <c r="VU132" s="59"/>
      <c r="VV132" s="59"/>
      <c r="VW132" s="59"/>
      <c r="VX132" s="59"/>
      <c r="VY132" s="59"/>
      <c r="VZ132" s="59"/>
      <c r="WA132" s="59"/>
      <c r="WB132" s="59"/>
      <c r="WC132" s="59"/>
      <c r="WD132" s="59"/>
      <c r="WE132" s="59"/>
      <c r="WF132" s="59"/>
      <c r="WG132" s="59"/>
      <c r="WH132" s="59"/>
      <c r="WI132" s="59"/>
      <c r="WJ132" s="59"/>
      <c r="WK132" s="59"/>
      <c r="WL132" s="59"/>
      <c r="WM132" s="59"/>
      <c r="WN132" s="59"/>
      <c r="WO132" s="59"/>
      <c r="WP132" s="59"/>
      <c r="WQ132" s="59"/>
      <c r="WR132" s="59"/>
      <c r="WS132" s="59"/>
      <c r="WT132" s="59"/>
      <c r="WU132" s="59"/>
      <c r="WV132" s="59"/>
      <c r="WW132" s="59"/>
      <c r="WX132" s="59"/>
      <c r="WY132" s="59"/>
      <c r="WZ132" s="59"/>
      <c r="XA132" s="59"/>
      <c r="XB132" s="59"/>
      <c r="XC132" s="59"/>
      <c r="XD132" s="59"/>
      <c r="XE132" s="59"/>
      <c r="XF132" s="59"/>
      <c r="XG132" s="59"/>
      <c r="XH132" s="59"/>
      <c r="XI132" s="59"/>
      <c r="XJ132" s="59"/>
      <c r="XK132" s="59"/>
      <c r="XL132" s="59"/>
      <c r="XM132" s="59"/>
      <c r="XN132" s="59"/>
      <c r="XO132" s="59"/>
      <c r="XP132" s="59"/>
      <c r="XQ132" s="59"/>
      <c r="XR132" s="59"/>
      <c r="XS132" s="59"/>
      <c r="XT132" s="59"/>
      <c r="XU132" s="59"/>
      <c r="XV132" s="59"/>
      <c r="XW132" s="59"/>
      <c r="XX132" s="59"/>
      <c r="XY132" s="59"/>
      <c r="XZ132" s="59"/>
      <c r="YA132" s="59"/>
      <c r="YB132" s="59"/>
      <c r="YC132" s="59"/>
      <c r="YD132" s="59"/>
      <c r="YE132" s="59"/>
      <c r="YF132" s="59"/>
      <c r="YG132" s="59"/>
      <c r="YH132" s="59"/>
      <c r="YI132" s="59"/>
      <c r="YJ132" s="59"/>
      <c r="YK132" s="59"/>
      <c r="YL132" s="59"/>
      <c r="YM132" s="59"/>
      <c r="YN132" s="59"/>
      <c r="YO132" s="59"/>
      <c r="YP132" s="59"/>
      <c r="YQ132" s="59"/>
      <c r="YR132" s="59"/>
      <c r="YS132" s="59"/>
      <c r="YT132" s="59"/>
      <c r="YU132" s="59"/>
      <c r="YV132" s="59"/>
      <c r="YW132" s="59"/>
      <c r="YX132" s="59"/>
      <c r="YY132" s="59"/>
      <c r="YZ132" s="59"/>
      <c r="ZA132" s="59"/>
      <c r="ZB132" s="59"/>
      <c r="ZC132" s="59"/>
      <c r="ZD132" s="59"/>
      <c r="ZE132" s="59"/>
      <c r="ZF132" s="59"/>
      <c r="ZG132" s="59"/>
      <c r="ZH132" s="59"/>
      <c r="ZI132" s="59"/>
      <c r="ZJ132" s="59"/>
      <c r="ZK132" s="59"/>
      <c r="ZL132" s="59"/>
      <c r="ZM132" s="59"/>
      <c r="ZN132" s="59"/>
      <c r="ZO132" s="59"/>
      <c r="ZP132" s="59"/>
      <c r="ZQ132" s="59"/>
      <c r="ZR132" s="59"/>
      <c r="ZS132" s="59"/>
      <c r="ZT132" s="59"/>
      <c r="ZU132" s="59"/>
      <c r="ZV132" s="59"/>
      <c r="ZW132" s="59"/>
      <c r="ZX132" s="59"/>
      <c r="ZY132" s="59"/>
      <c r="ZZ132" s="59"/>
      <c r="AAA132" s="59"/>
      <c r="AAB132" s="59"/>
      <c r="AAC132" s="59"/>
      <c r="AAD132" s="59"/>
      <c r="AAE132" s="59"/>
      <c r="AAF132" s="59"/>
      <c r="AAG132" s="59"/>
      <c r="AAH132" s="59"/>
      <c r="AAI132" s="59"/>
      <c r="AAJ132" s="59"/>
      <c r="AAK132" s="59"/>
      <c r="AAL132" s="59"/>
      <c r="AAM132" s="59"/>
      <c r="AAN132" s="59"/>
      <c r="AAO132" s="59"/>
      <c r="AAP132" s="59"/>
      <c r="AAQ132" s="59"/>
      <c r="AAR132" s="59"/>
      <c r="AAS132" s="59"/>
      <c r="AAT132" s="59"/>
      <c r="AAU132" s="59"/>
      <c r="AAV132" s="59"/>
      <c r="AAW132" s="59"/>
      <c r="AAX132" s="59"/>
      <c r="AAY132" s="59"/>
      <c r="AAZ132" s="59"/>
      <c r="ABA132" s="59"/>
      <c r="ABB132" s="59"/>
      <c r="ABC132" s="59"/>
      <c r="ABD132" s="59"/>
      <c r="ABE132" s="59"/>
      <c r="ABF132" s="59"/>
      <c r="ABG132" s="59"/>
      <c r="ABH132" s="59"/>
      <c r="ABI132" s="59"/>
      <c r="ABJ132" s="59"/>
      <c r="ABK132" s="59"/>
      <c r="ABL132" s="59"/>
      <c r="ABM132" s="59"/>
      <c r="ABN132" s="59"/>
      <c r="ABO132" s="59"/>
      <c r="ABP132" s="59"/>
      <c r="ABQ132" s="59"/>
      <c r="ABR132" s="59"/>
      <c r="ABS132" s="59"/>
      <c r="ABT132" s="59"/>
      <c r="ABU132" s="59"/>
      <c r="ABV132" s="59"/>
      <c r="ABW132" s="59"/>
      <c r="ABX132" s="59"/>
      <c r="ABY132" s="59"/>
      <c r="ABZ132" s="59"/>
      <c r="ACA132" s="59"/>
      <c r="ACB132" s="59"/>
      <c r="ACC132" s="59"/>
      <c r="ACD132" s="59"/>
      <c r="ACE132" s="59"/>
      <c r="ACF132" s="59"/>
      <c r="ACG132" s="59"/>
      <c r="ACH132" s="59"/>
      <c r="ACI132" s="59"/>
      <c r="ACJ132" s="59"/>
      <c r="ACK132" s="59"/>
      <c r="ACL132" s="59"/>
      <c r="ACM132" s="59"/>
      <c r="ACN132" s="59"/>
      <c r="ACO132" s="59"/>
      <c r="ACP132" s="59"/>
      <c r="ACQ132" s="59"/>
      <c r="ACR132" s="59"/>
      <c r="ACS132" s="59"/>
      <c r="ACT132" s="59"/>
      <c r="ACU132" s="59"/>
      <c r="ACV132" s="59"/>
      <c r="ACW132" s="59"/>
      <c r="ACX132" s="59"/>
      <c r="ACY132" s="59"/>
      <c r="ACZ132" s="59"/>
      <c r="ADA132" s="59"/>
      <c r="ADB132" s="59"/>
      <c r="ADC132" s="59"/>
      <c r="ADD132" s="59"/>
      <c r="ADE132" s="59"/>
      <c r="ADF132" s="59"/>
      <c r="ADG132" s="59"/>
      <c r="ADH132" s="59"/>
      <c r="ADI132" s="59"/>
      <c r="ADJ132" s="59"/>
      <c r="ADK132" s="59"/>
      <c r="ADL132" s="59"/>
      <c r="ADM132" s="59"/>
      <c r="ADN132" s="59"/>
      <c r="ADO132" s="59"/>
      <c r="ADP132" s="59"/>
      <c r="ADQ132" s="59"/>
      <c r="ADR132" s="59"/>
      <c r="ADS132" s="59"/>
      <c r="ADT132" s="59"/>
      <c r="ADU132" s="59"/>
      <c r="ADV132" s="59"/>
      <c r="ADW132" s="59"/>
      <c r="ADX132" s="59"/>
      <c r="ADY132" s="59"/>
      <c r="ADZ132" s="59"/>
      <c r="AEA132" s="59"/>
      <c r="AEB132" s="59"/>
      <c r="AEC132" s="59"/>
      <c r="AED132" s="59"/>
      <c r="AEE132" s="59"/>
      <c r="AEF132" s="59"/>
      <c r="AEG132" s="59"/>
      <c r="AEH132" s="59"/>
      <c r="AEI132" s="59"/>
      <c r="AEJ132" s="59"/>
      <c r="AEK132" s="59"/>
      <c r="AEL132" s="59"/>
      <c r="AEM132" s="59"/>
      <c r="AEN132" s="59"/>
      <c r="AEO132" s="59"/>
      <c r="AEP132" s="59"/>
      <c r="AEQ132" s="59"/>
      <c r="AER132" s="59"/>
      <c r="AES132" s="59"/>
      <c r="AET132" s="59"/>
      <c r="AEU132" s="59"/>
      <c r="AEV132" s="59"/>
      <c r="AEW132" s="59"/>
      <c r="AEX132" s="59"/>
      <c r="AEY132" s="59"/>
      <c r="AEZ132" s="59"/>
      <c r="AFA132" s="59"/>
      <c r="AFB132" s="59"/>
      <c r="AFC132" s="59"/>
      <c r="AFD132" s="59"/>
      <c r="AFE132" s="59"/>
      <c r="AFF132" s="59"/>
      <c r="AFG132" s="59"/>
      <c r="AFH132" s="59"/>
      <c r="AFI132" s="59"/>
      <c r="AFJ132" s="59"/>
      <c r="AFK132" s="59"/>
      <c r="AFL132" s="59"/>
      <c r="AFM132" s="59"/>
      <c r="AFN132" s="59"/>
      <c r="AFO132" s="59"/>
      <c r="AFP132" s="59"/>
      <c r="AFQ132" s="59"/>
      <c r="AFR132" s="59"/>
      <c r="AFS132" s="59"/>
      <c r="AFT132" s="59"/>
      <c r="AFU132" s="59"/>
      <c r="AFV132" s="59"/>
      <c r="AFW132" s="59"/>
      <c r="AFX132" s="59"/>
      <c r="AFY132" s="59"/>
      <c r="AFZ132" s="59"/>
      <c r="AGA132" s="59"/>
      <c r="AGB132" s="59"/>
      <c r="AGC132" s="59"/>
      <c r="AGD132" s="59"/>
      <c r="AGE132" s="59"/>
      <c r="AGF132" s="59"/>
      <c r="AGG132" s="59"/>
      <c r="AGH132" s="59"/>
      <c r="AGI132" s="59"/>
      <c r="AGJ132" s="59"/>
      <c r="AGK132" s="59"/>
      <c r="AGL132" s="59"/>
      <c r="AGM132" s="59"/>
      <c r="AGN132" s="59"/>
      <c r="AGO132" s="59"/>
      <c r="AGP132" s="59"/>
      <c r="AGQ132" s="59"/>
      <c r="AGR132" s="59"/>
      <c r="AGS132" s="59"/>
      <c r="AGT132" s="59"/>
      <c r="AGU132" s="59"/>
      <c r="AGV132" s="59"/>
      <c r="AGW132" s="59"/>
      <c r="AGX132" s="59"/>
      <c r="AGY132" s="59"/>
      <c r="AGZ132" s="59"/>
      <c r="AHA132" s="59"/>
      <c r="AHB132" s="59"/>
      <c r="AHC132" s="59"/>
      <c r="AHD132" s="59"/>
      <c r="AHE132" s="59"/>
      <c r="AHF132" s="59"/>
      <c r="AHG132" s="59"/>
      <c r="AHH132" s="59"/>
      <c r="AHI132" s="59"/>
      <c r="AHJ132" s="59"/>
      <c r="AHK132" s="59"/>
      <c r="AHL132" s="59"/>
      <c r="AHM132" s="59"/>
      <c r="AHN132" s="59"/>
      <c r="AHO132" s="59"/>
      <c r="AHP132" s="59"/>
      <c r="AHQ132" s="59"/>
      <c r="AHR132" s="59"/>
      <c r="AHS132" s="59"/>
      <c r="AHT132" s="59"/>
      <c r="AHU132" s="59"/>
      <c r="AHV132" s="59"/>
      <c r="AHW132" s="59"/>
      <c r="AHX132" s="59"/>
      <c r="AHY132" s="59"/>
      <c r="AHZ132" s="59"/>
      <c r="AIA132" s="59"/>
      <c r="AIB132" s="59"/>
      <c r="AIC132" s="59"/>
      <c r="AID132" s="59"/>
      <c r="AIE132" s="59"/>
      <c r="AIF132" s="59"/>
      <c r="AIG132" s="59"/>
      <c r="AIH132" s="59"/>
      <c r="AII132" s="59"/>
      <c r="AIJ132" s="59"/>
      <c r="AIK132" s="59"/>
      <c r="AIL132" s="59"/>
      <c r="AIM132" s="59"/>
      <c r="AIN132" s="59"/>
      <c r="AIO132" s="59"/>
      <c r="AIP132" s="59"/>
      <c r="AIQ132" s="59"/>
      <c r="AIR132" s="59"/>
      <c r="AIS132" s="59"/>
      <c r="AIT132" s="59"/>
      <c r="AIU132" s="59"/>
      <c r="AIV132" s="59"/>
      <c r="AIW132" s="59"/>
      <c r="AIX132" s="59"/>
      <c r="AIY132" s="59"/>
      <c r="AIZ132" s="59"/>
      <c r="AJA132" s="59"/>
      <c r="AJB132" s="59"/>
      <c r="AJC132" s="59"/>
      <c r="AJD132" s="59"/>
      <c r="AJE132" s="59"/>
      <c r="AJF132" s="59"/>
      <c r="AJG132" s="59"/>
      <c r="AJH132" s="59"/>
      <c r="AJI132" s="59"/>
      <c r="AJJ132" s="59"/>
      <c r="AJK132" s="59"/>
      <c r="AJL132" s="59"/>
      <c r="AJM132" s="59"/>
      <c r="AJN132" s="59"/>
      <c r="AJO132" s="59"/>
      <c r="AJP132" s="59"/>
      <c r="AJQ132" s="59"/>
      <c r="AJR132" s="59"/>
      <c r="AJS132" s="59"/>
      <c r="AJT132" s="59"/>
      <c r="AJU132" s="59"/>
      <c r="AJV132" s="59"/>
      <c r="AJW132" s="59"/>
      <c r="AJX132" s="59"/>
      <c r="AJY132" s="59"/>
      <c r="AJZ132" s="59"/>
      <c r="AKA132" s="59"/>
      <c r="AKB132" s="59"/>
      <c r="AKC132" s="59"/>
      <c r="AKD132" s="59"/>
      <c r="AKE132" s="59"/>
      <c r="AKF132" s="59"/>
      <c r="AKG132" s="59"/>
      <c r="AKH132" s="59"/>
      <c r="AKI132" s="59"/>
      <c r="AKJ132" s="59"/>
      <c r="AKK132" s="59"/>
      <c r="AKL132" s="59"/>
      <c r="AKM132" s="59"/>
      <c r="AKN132" s="59"/>
      <c r="AKO132" s="59"/>
      <c r="AKP132" s="59"/>
      <c r="AKQ132" s="59"/>
      <c r="AKR132" s="59"/>
      <c r="AKS132" s="59"/>
      <c r="AKT132" s="59"/>
      <c r="AKU132" s="59"/>
      <c r="AKV132" s="59"/>
      <c r="AKW132" s="59"/>
      <c r="AKX132" s="59"/>
      <c r="AKY132" s="59"/>
      <c r="AKZ132" s="59"/>
      <c r="ALA132" s="59"/>
      <c r="ALB132" s="59"/>
      <c r="ALC132" s="59"/>
      <c r="ALD132" s="59"/>
      <c r="ALE132" s="59"/>
      <c r="ALF132" s="59"/>
      <c r="ALG132" s="59"/>
      <c r="ALH132" s="59"/>
      <c r="ALI132" s="59"/>
      <c r="ALJ132" s="59"/>
      <c r="ALK132" s="59"/>
      <c r="ALL132" s="59"/>
      <c r="ALM132" s="59"/>
      <c r="ALN132" s="59"/>
      <c r="ALO132" s="59"/>
      <c r="ALP132" s="59"/>
      <c r="ALQ132" s="59"/>
      <c r="ALR132" s="59"/>
      <c r="ALS132" s="59"/>
      <c r="ALT132" s="59"/>
      <c r="ALU132" s="59"/>
      <c r="ALV132" s="59"/>
      <c r="ALW132" s="59"/>
      <c r="ALX132" s="59"/>
      <c r="ALY132" s="59"/>
      <c r="ALZ132" s="59"/>
      <c r="AMA132" s="59"/>
      <c r="AMB132" s="59"/>
      <c r="AMC132" s="59"/>
      <c r="AMD132" s="59"/>
      <c r="AME132" s="59"/>
      <c r="AMF132" s="59"/>
      <c r="AMG132" s="59"/>
      <c r="AMH132" s="59"/>
      <c r="AMI132" s="59"/>
      <c r="AMJ132" s="59"/>
    </row>
    <row r="133" spans="1:1024" s="58" customFormat="1" x14ac:dyDescent="0.25">
      <c r="A133" s="50" t="s">
        <v>68</v>
      </c>
      <c r="B133" s="75" t="s">
        <v>280</v>
      </c>
      <c r="C133" s="79" t="s">
        <v>107</v>
      </c>
      <c r="D133" s="80">
        <v>1</v>
      </c>
      <c r="E133" s="80"/>
      <c r="F133" s="80"/>
      <c r="G133" s="80"/>
      <c r="H133" s="80"/>
      <c r="I133" s="80"/>
      <c r="J133" s="81" t="s">
        <v>38</v>
      </c>
      <c r="K133" s="82"/>
      <c r="L133" s="82"/>
      <c r="M133" s="49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MJ133" s="59"/>
    </row>
    <row r="134" spans="1:1024" s="58" customFormat="1" x14ac:dyDescent="0.25">
      <c r="A134" s="50" t="s">
        <v>69</v>
      </c>
      <c r="B134" s="75" t="s">
        <v>281</v>
      </c>
      <c r="C134" s="79" t="s">
        <v>107</v>
      </c>
      <c r="D134" s="80">
        <v>1</v>
      </c>
      <c r="E134" s="80"/>
      <c r="F134" s="80"/>
      <c r="G134" s="80"/>
      <c r="H134" s="80"/>
      <c r="I134" s="80"/>
      <c r="J134" s="81" t="s">
        <v>38</v>
      </c>
      <c r="K134" s="82"/>
      <c r="L134" s="82"/>
      <c r="M134" s="49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MJ134" s="59"/>
    </row>
    <row r="135" spans="1:1024" s="58" customFormat="1" x14ac:dyDescent="0.25">
      <c r="A135" s="50" t="s">
        <v>70</v>
      </c>
      <c r="B135" s="75" t="s">
        <v>282</v>
      </c>
      <c r="C135" s="79" t="s">
        <v>107</v>
      </c>
      <c r="D135" s="80">
        <v>1</v>
      </c>
      <c r="E135" s="80"/>
      <c r="F135" s="80"/>
      <c r="G135" s="80"/>
      <c r="H135" s="80"/>
      <c r="I135" s="80"/>
      <c r="J135" s="81" t="s">
        <v>294</v>
      </c>
      <c r="K135" s="82"/>
      <c r="L135" s="82"/>
      <c r="M135" s="49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MJ135" s="59"/>
    </row>
    <row r="136" spans="1:1024" s="58" customFormat="1" x14ac:dyDescent="0.25">
      <c r="A136" s="50" t="s">
        <v>71</v>
      </c>
      <c r="B136" s="75" t="s">
        <v>283</v>
      </c>
      <c r="C136" s="79" t="s">
        <v>107</v>
      </c>
      <c r="D136" s="80">
        <v>1</v>
      </c>
      <c r="E136" s="80"/>
      <c r="F136" s="80"/>
      <c r="G136" s="80"/>
      <c r="H136" s="80"/>
      <c r="I136" s="80"/>
      <c r="J136" s="81" t="s">
        <v>294</v>
      </c>
      <c r="K136" s="82"/>
      <c r="L136" s="82"/>
      <c r="M136" s="49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MJ136" s="59"/>
    </row>
    <row r="137" spans="1:1024" s="58" customFormat="1" x14ac:dyDescent="0.25">
      <c r="A137" s="50" t="s">
        <v>72</v>
      </c>
      <c r="B137" s="75" t="s">
        <v>284</v>
      </c>
      <c r="C137" s="79" t="s">
        <v>107</v>
      </c>
      <c r="D137" s="80">
        <v>1</v>
      </c>
      <c r="E137" s="80"/>
      <c r="F137" s="80"/>
      <c r="G137" s="80"/>
      <c r="H137" s="80"/>
      <c r="I137" s="80"/>
      <c r="J137" s="81" t="s">
        <v>38</v>
      </c>
      <c r="K137" s="82"/>
      <c r="L137" s="82"/>
      <c r="M137" s="49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MJ137" s="59"/>
    </row>
    <row r="138" spans="1:1024" s="58" customFormat="1" x14ac:dyDescent="0.25">
      <c r="A138" s="50" t="s">
        <v>73</v>
      </c>
      <c r="B138" s="75" t="s">
        <v>369</v>
      </c>
      <c r="C138" s="79" t="s">
        <v>107</v>
      </c>
      <c r="D138" s="80">
        <v>1</v>
      </c>
      <c r="E138" s="80"/>
      <c r="F138" s="80"/>
      <c r="G138" s="80"/>
      <c r="H138" s="80"/>
      <c r="I138" s="80"/>
      <c r="J138" s="81" t="s">
        <v>180</v>
      </c>
      <c r="K138" s="82"/>
      <c r="L138" s="82"/>
      <c r="M138" s="49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MJ138" s="59"/>
    </row>
    <row r="139" spans="1:1024" s="58" customFormat="1" x14ac:dyDescent="0.25">
      <c r="A139" s="50" t="s">
        <v>271</v>
      </c>
      <c r="B139" s="75" t="s">
        <v>285</v>
      </c>
      <c r="C139" s="79" t="s">
        <v>107</v>
      </c>
      <c r="D139" s="80">
        <v>1</v>
      </c>
      <c r="E139" s="80"/>
      <c r="F139" s="80"/>
      <c r="G139" s="80"/>
      <c r="H139" s="80"/>
      <c r="I139" s="80"/>
      <c r="J139" s="81" t="s">
        <v>292</v>
      </c>
      <c r="K139" s="82"/>
      <c r="L139" s="82"/>
      <c r="M139" s="49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MJ139" s="59"/>
    </row>
    <row r="140" spans="1:1024" s="58" customFormat="1" x14ac:dyDescent="0.25">
      <c r="A140" s="50" t="s">
        <v>272</v>
      </c>
      <c r="B140" s="75" t="s">
        <v>286</v>
      </c>
      <c r="C140" s="79" t="s">
        <v>107</v>
      </c>
      <c r="D140" s="80">
        <v>39</v>
      </c>
      <c r="E140" s="80"/>
      <c r="F140" s="80"/>
      <c r="G140" s="80"/>
      <c r="H140" s="80"/>
      <c r="I140" s="80"/>
      <c r="J140" s="81" t="s">
        <v>293</v>
      </c>
      <c r="K140" s="82"/>
      <c r="L140" s="82"/>
      <c r="M140" s="49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MJ140" s="59"/>
    </row>
    <row r="141" spans="1:1024" s="58" customFormat="1" x14ac:dyDescent="0.25">
      <c r="A141" s="50" t="s">
        <v>273</v>
      </c>
      <c r="B141" s="75" t="s">
        <v>287</v>
      </c>
      <c r="C141" s="79" t="s">
        <v>98</v>
      </c>
      <c r="D141" s="80">
        <v>650</v>
      </c>
      <c r="E141" s="80"/>
      <c r="F141" s="80"/>
      <c r="G141" s="80"/>
      <c r="H141" s="80"/>
      <c r="I141" s="80"/>
      <c r="J141" s="81" t="s">
        <v>180</v>
      </c>
      <c r="K141" s="82"/>
      <c r="L141" s="82"/>
      <c r="M141" s="49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MJ141" s="59"/>
    </row>
    <row r="142" spans="1:1024" s="58" customFormat="1" x14ac:dyDescent="0.25">
      <c r="A142" s="50" t="s">
        <v>274</v>
      </c>
      <c r="B142" s="75" t="s">
        <v>288</v>
      </c>
      <c r="C142" s="79" t="s">
        <v>98</v>
      </c>
      <c r="D142" s="80">
        <v>450</v>
      </c>
      <c r="E142" s="80"/>
      <c r="F142" s="80"/>
      <c r="G142" s="80"/>
      <c r="H142" s="80"/>
      <c r="I142" s="80"/>
      <c r="J142" s="81" t="s">
        <v>295</v>
      </c>
      <c r="K142" s="82"/>
      <c r="L142" s="82"/>
      <c r="M142" s="49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MJ142" s="59"/>
    </row>
    <row r="143" spans="1:1024" s="58" customFormat="1" x14ac:dyDescent="0.25">
      <c r="A143" s="50" t="s">
        <v>275</v>
      </c>
      <c r="B143" s="75" t="s">
        <v>289</v>
      </c>
      <c r="C143" s="79" t="s">
        <v>98</v>
      </c>
      <c r="D143" s="80">
        <v>25</v>
      </c>
      <c r="E143" s="80"/>
      <c r="F143" s="80"/>
      <c r="G143" s="80"/>
      <c r="H143" s="80"/>
      <c r="I143" s="80"/>
      <c r="J143" s="81" t="s">
        <v>296</v>
      </c>
      <c r="K143" s="82"/>
      <c r="L143" s="82"/>
      <c r="M143" s="49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MJ143" s="59"/>
    </row>
    <row r="144" spans="1:1024" s="58" customFormat="1" x14ac:dyDescent="0.25">
      <c r="A144" s="50" t="s">
        <v>276</v>
      </c>
      <c r="B144" s="75" t="s">
        <v>290</v>
      </c>
      <c r="C144" s="79" t="s">
        <v>98</v>
      </c>
      <c r="D144" s="80">
        <v>40</v>
      </c>
      <c r="E144" s="80"/>
      <c r="F144" s="80"/>
      <c r="G144" s="80"/>
      <c r="H144" s="80"/>
      <c r="I144" s="80"/>
      <c r="J144" s="81" t="s">
        <v>38</v>
      </c>
      <c r="K144" s="82"/>
      <c r="L144" s="82"/>
      <c r="M144" s="49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MJ144" s="59"/>
    </row>
    <row r="145" spans="1:1024" s="58" customFormat="1" x14ac:dyDescent="0.25">
      <c r="A145" s="50" t="s">
        <v>277</v>
      </c>
      <c r="B145" s="75" t="s">
        <v>291</v>
      </c>
      <c r="C145" s="79" t="s">
        <v>98</v>
      </c>
      <c r="D145" s="80">
        <v>55</v>
      </c>
      <c r="E145" s="80"/>
      <c r="F145" s="80"/>
      <c r="G145" s="80"/>
      <c r="H145" s="80"/>
      <c r="I145" s="80"/>
      <c r="J145" s="81" t="s">
        <v>242</v>
      </c>
      <c r="K145" s="82"/>
      <c r="L145" s="82"/>
      <c r="M145" s="49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MJ145" s="59"/>
    </row>
    <row r="146" spans="1:1024" s="58" customFormat="1" x14ac:dyDescent="0.25">
      <c r="A146" s="50" t="s">
        <v>278</v>
      </c>
      <c r="B146" s="75" t="s">
        <v>225</v>
      </c>
      <c r="C146" s="79" t="s">
        <v>107</v>
      </c>
      <c r="D146" s="80">
        <v>17</v>
      </c>
      <c r="E146" s="80"/>
      <c r="F146" s="80"/>
      <c r="G146" s="80"/>
      <c r="H146" s="80"/>
      <c r="I146" s="80"/>
      <c r="J146" s="81" t="s">
        <v>247</v>
      </c>
      <c r="K146" s="82"/>
      <c r="L146" s="82"/>
      <c r="M146" s="49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MJ146" s="59"/>
    </row>
    <row r="147" spans="1:1024" s="58" customFormat="1" x14ac:dyDescent="0.25">
      <c r="A147" s="50" t="s">
        <v>279</v>
      </c>
      <c r="B147" s="75" t="s">
        <v>223</v>
      </c>
      <c r="C147" s="79" t="s">
        <v>107</v>
      </c>
      <c r="D147" s="80">
        <v>30</v>
      </c>
      <c r="E147" s="80"/>
      <c r="F147" s="80"/>
      <c r="G147" s="80"/>
      <c r="H147" s="80"/>
      <c r="I147" s="80"/>
      <c r="J147" s="81" t="s">
        <v>246</v>
      </c>
      <c r="K147" s="82"/>
      <c r="L147" s="82"/>
      <c r="M147" s="49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MJ147" s="59"/>
    </row>
    <row r="148" spans="1:1024" s="47" customFormat="1" ht="15" customHeight="1" x14ac:dyDescent="0.25">
      <c r="A148" s="44"/>
      <c r="B148" s="153" t="s">
        <v>39</v>
      </c>
      <c r="C148" s="153"/>
      <c r="D148" s="153"/>
      <c r="E148" s="153"/>
      <c r="F148" s="153"/>
      <c r="G148" s="153"/>
      <c r="H148" s="153"/>
      <c r="I148" s="153"/>
      <c r="J148" s="153"/>
      <c r="K148" s="105"/>
      <c r="L148" s="105"/>
      <c r="M148" s="49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MJ148" s="48"/>
    </row>
    <row r="149" spans="1:1024" s="58" customFormat="1" ht="11.25" customHeight="1" x14ac:dyDescent="0.25">
      <c r="A149" s="60"/>
      <c r="B149" s="72"/>
      <c r="C149" s="44"/>
      <c r="D149" s="64"/>
      <c r="E149" s="64"/>
      <c r="F149" s="62"/>
      <c r="G149" s="64"/>
      <c r="H149" s="62"/>
      <c r="I149" s="62"/>
      <c r="J149" s="69"/>
      <c r="K149" s="64"/>
      <c r="L149" s="64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MJ149" s="59"/>
    </row>
    <row r="150" spans="1:1024" s="58" customFormat="1" x14ac:dyDescent="0.25">
      <c r="A150" s="66">
        <v>11</v>
      </c>
      <c r="B150" s="86" t="s">
        <v>409</v>
      </c>
      <c r="C150" s="67"/>
      <c r="D150" s="68"/>
      <c r="E150" s="68"/>
      <c r="F150" s="62"/>
      <c r="G150" s="68"/>
      <c r="H150" s="62"/>
      <c r="I150" s="62"/>
      <c r="J150" s="69"/>
      <c r="K150" s="64"/>
      <c r="L150" s="64"/>
      <c r="M150" s="45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MJ150" s="59"/>
    </row>
    <row r="151" spans="1:1024" s="58" customFormat="1" x14ac:dyDescent="0.25">
      <c r="A151" s="50" t="s">
        <v>80</v>
      </c>
      <c r="B151" s="75" t="s">
        <v>427</v>
      </c>
      <c r="C151" s="79" t="s">
        <v>98</v>
      </c>
      <c r="D151" s="80">
        <v>180</v>
      </c>
      <c r="E151" s="80"/>
      <c r="F151" s="80"/>
      <c r="G151" s="80"/>
      <c r="H151" s="80"/>
      <c r="I151" s="80"/>
      <c r="J151" s="81" t="s">
        <v>428</v>
      </c>
      <c r="K151" s="82"/>
      <c r="L151" s="82"/>
      <c r="M151" s="49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MJ151" s="59"/>
    </row>
    <row r="152" spans="1:1024" s="58" customFormat="1" x14ac:dyDescent="0.25">
      <c r="A152" s="50" t="s">
        <v>81</v>
      </c>
      <c r="B152" s="75" t="s">
        <v>429</v>
      </c>
      <c r="C152" s="79" t="s">
        <v>98</v>
      </c>
      <c r="D152" s="80">
        <v>180</v>
      </c>
      <c r="E152" s="80"/>
      <c r="F152" s="80"/>
      <c r="G152" s="80"/>
      <c r="H152" s="80"/>
      <c r="I152" s="80"/>
      <c r="J152" s="81" t="s">
        <v>430</v>
      </c>
      <c r="K152" s="82"/>
      <c r="L152" s="82"/>
      <c r="M152" s="49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MJ152" s="59"/>
    </row>
    <row r="153" spans="1:1024" s="58" customFormat="1" x14ac:dyDescent="0.25">
      <c r="A153" s="50" t="s">
        <v>82</v>
      </c>
      <c r="B153" s="97" t="s">
        <v>431</v>
      </c>
      <c r="C153" s="79" t="s">
        <v>98</v>
      </c>
      <c r="D153" s="80">
        <v>280</v>
      </c>
      <c r="E153" s="80"/>
      <c r="F153" s="80"/>
      <c r="G153" s="80"/>
      <c r="H153" s="80"/>
      <c r="I153" s="80"/>
      <c r="J153" s="81" t="s">
        <v>432</v>
      </c>
      <c r="K153" s="82"/>
      <c r="L153" s="82"/>
      <c r="M153" s="49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MJ153" s="59"/>
    </row>
    <row r="154" spans="1:1024" s="58" customFormat="1" x14ac:dyDescent="0.25">
      <c r="A154" s="50" t="s">
        <v>433</v>
      </c>
      <c r="B154" s="97" t="s">
        <v>436</v>
      </c>
      <c r="C154" s="79" t="s">
        <v>107</v>
      </c>
      <c r="D154" s="80">
        <v>4</v>
      </c>
      <c r="E154" s="80"/>
      <c r="F154" s="80"/>
      <c r="G154" s="80"/>
      <c r="H154" s="80"/>
      <c r="I154" s="80"/>
      <c r="J154" s="81" t="s">
        <v>38</v>
      </c>
      <c r="K154" s="82"/>
      <c r="L154" s="82"/>
      <c r="M154" s="49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MJ154" s="59"/>
    </row>
    <row r="155" spans="1:1024" s="58" customFormat="1" x14ac:dyDescent="0.25">
      <c r="A155" s="50" t="s">
        <v>433</v>
      </c>
      <c r="B155" s="97" t="s">
        <v>434</v>
      </c>
      <c r="C155" s="79" t="s">
        <v>107</v>
      </c>
      <c r="D155" s="80">
        <v>14</v>
      </c>
      <c r="E155" s="80"/>
      <c r="F155" s="80"/>
      <c r="G155" s="80"/>
      <c r="H155" s="80"/>
      <c r="I155" s="80"/>
      <c r="J155" s="81" t="s">
        <v>38</v>
      </c>
      <c r="K155" s="82"/>
      <c r="L155" s="82"/>
      <c r="M155" s="49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MJ155" s="59"/>
    </row>
    <row r="156" spans="1:1024" s="58" customFormat="1" x14ac:dyDescent="0.25">
      <c r="A156" s="50" t="s">
        <v>433</v>
      </c>
      <c r="B156" s="97" t="s">
        <v>435</v>
      </c>
      <c r="C156" s="79" t="s">
        <v>107</v>
      </c>
      <c r="D156" s="80">
        <v>2</v>
      </c>
      <c r="E156" s="80"/>
      <c r="F156" s="80"/>
      <c r="G156" s="80"/>
      <c r="H156" s="80"/>
      <c r="I156" s="80"/>
      <c r="J156" s="81" t="s">
        <v>38</v>
      </c>
      <c r="K156" s="82"/>
      <c r="L156" s="82"/>
      <c r="M156" s="49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MJ156" s="59"/>
    </row>
    <row r="157" spans="1:1024" s="47" customFormat="1" ht="15" customHeight="1" x14ac:dyDescent="0.25">
      <c r="A157" s="44"/>
      <c r="B157" s="153" t="s">
        <v>83</v>
      </c>
      <c r="C157" s="153"/>
      <c r="D157" s="153"/>
      <c r="E157" s="153"/>
      <c r="F157" s="153"/>
      <c r="G157" s="153"/>
      <c r="H157" s="153"/>
      <c r="I157" s="153"/>
      <c r="J157" s="153"/>
      <c r="K157" s="106"/>
      <c r="L157" s="106"/>
      <c r="M157" s="45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MJ157" s="48"/>
    </row>
    <row r="158" spans="1:1024" s="58" customFormat="1" ht="11.25" customHeight="1" x14ac:dyDescent="0.25">
      <c r="A158" s="60"/>
      <c r="B158" s="72"/>
      <c r="C158" s="44"/>
      <c r="D158" s="64"/>
      <c r="E158" s="64"/>
      <c r="F158" s="62"/>
      <c r="G158" s="64"/>
      <c r="H158" s="62"/>
      <c r="I158" s="62"/>
      <c r="J158" s="69"/>
      <c r="K158" s="64"/>
      <c r="L158" s="64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MJ158" s="59"/>
    </row>
    <row r="159" spans="1:1024" s="58" customFormat="1" x14ac:dyDescent="0.25">
      <c r="A159" s="66">
        <v>12</v>
      </c>
      <c r="B159" s="86" t="s">
        <v>367</v>
      </c>
      <c r="C159" s="67"/>
      <c r="D159" s="68"/>
      <c r="E159" s="68"/>
      <c r="F159" s="62"/>
      <c r="G159" s="68"/>
      <c r="H159" s="62"/>
      <c r="I159" s="62"/>
      <c r="J159" s="69"/>
      <c r="K159" s="64"/>
      <c r="L159" s="64"/>
      <c r="M159" s="45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MJ159" s="59"/>
    </row>
    <row r="160" spans="1:1024" s="58" customFormat="1" x14ac:dyDescent="0.25">
      <c r="A160" s="50" t="s">
        <v>94</v>
      </c>
      <c r="B160" s="75" t="s">
        <v>298</v>
      </c>
      <c r="C160" s="79" t="s">
        <v>98</v>
      </c>
      <c r="D160" s="80">
        <v>98</v>
      </c>
      <c r="E160" s="80"/>
      <c r="F160" s="80"/>
      <c r="G160" s="80"/>
      <c r="H160" s="80"/>
      <c r="I160" s="80"/>
      <c r="J160" s="81" t="s">
        <v>299</v>
      </c>
      <c r="K160" s="82"/>
      <c r="L160" s="82"/>
      <c r="M160" s="49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MJ160" s="59"/>
    </row>
    <row r="161" spans="1:1024" s="58" customFormat="1" x14ac:dyDescent="0.25">
      <c r="A161" s="50" t="s">
        <v>95</v>
      </c>
      <c r="B161" s="75" t="s">
        <v>297</v>
      </c>
      <c r="C161" s="79" t="s">
        <v>98</v>
      </c>
      <c r="D161" s="80">
        <v>120</v>
      </c>
      <c r="E161" s="80"/>
      <c r="F161" s="80"/>
      <c r="G161" s="80"/>
      <c r="H161" s="80"/>
      <c r="I161" s="80"/>
      <c r="J161" s="81" t="s">
        <v>300</v>
      </c>
      <c r="K161" s="82"/>
      <c r="L161" s="82"/>
      <c r="M161" s="49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MJ161" s="59"/>
    </row>
    <row r="162" spans="1:1024" s="58" customFormat="1" x14ac:dyDescent="0.25">
      <c r="A162" s="50" t="s">
        <v>96</v>
      </c>
      <c r="B162" s="97" t="s">
        <v>391</v>
      </c>
      <c r="C162" s="79" t="s">
        <v>107</v>
      </c>
      <c r="D162" s="80">
        <v>12</v>
      </c>
      <c r="E162" s="80"/>
      <c r="F162" s="80"/>
      <c r="G162" s="80"/>
      <c r="H162" s="80"/>
      <c r="I162" s="80"/>
      <c r="J162" s="81" t="s">
        <v>301</v>
      </c>
      <c r="K162" s="82"/>
      <c r="L162" s="82"/>
      <c r="M162" s="49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MJ162" s="59"/>
    </row>
    <row r="163" spans="1:1024" s="47" customFormat="1" ht="15" customHeight="1" x14ac:dyDescent="0.25">
      <c r="A163" s="44"/>
      <c r="B163" s="153" t="s">
        <v>97</v>
      </c>
      <c r="C163" s="153"/>
      <c r="D163" s="153"/>
      <c r="E163" s="153"/>
      <c r="F163" s="153"/>
      <c r="G163" s="153"/>
      <c r="H163" s="153"/>
      <c r="I163" s="153"/>
      <c r="J163" s="153"/>
      <c r="K163" s="106"/>
      <c r="L163" s="106"/>
      <c r="M163" s="45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MJ163" s="48"/>
    </row>
    <row r="164" spans="1:1024" s="58" customFormat="1" ht="11.25" customHeight="1" x14ac:dyDescent="0.25">
      <c r="A164" s="60"/>
      <c r="B164" s="72"/>
      <c r="C164" s="44"/>
      <c r="D164" s="64"/>
      <c r="E164" s="64"/>
      <c r="F164" s="62"/>
      <c r="G164" s="64"/>
      <c r="H164" s="62"/>
      <c r="I164" s="62"/>
      <c r="J164" s="69"/>
      <c r="K164" s="64"/>
      <c r="L164" s="64"/>
      <c r="M164" s="56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MJ164" s="59"/>
    </row>
    <row r="165" spans="1:1024" s="58" customFormat="1" x14ac:dyDescent="0.25">
      <c r="A165" s="66">
        <v>13</v>
      </c>
      <c r="B165" s="86" t="s">
        <v>356</v>
      </c>
      <c r="C165" s="67"/>
      <c r="D165" s="68"/>
      <c r="E165" s="68"/>
      <c r="F165" s="62"/>
      <c r="G165" s="68"/>
      <c r="H165" s="62"/>
      <c r="I165" s="62"/>
      <c r="J165" s="69"/>
      <c r="K165" s="64"/>
      <c r="L165" s="64"/>
      <c r="M165" s="45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MJ165" s="59"/>
    </row>
    <row r="166" spans="1:1024" s="58" customFormat="1" x14ac:dyDescent="0.25">
      <c r="A166" s="50" t="s">
        <v>89</v>
      </c>
      <c r="B166" s="75" t="s">
        <v>302</v>
      </c>
      <c r="C166" s="79" t="s">
        <v>107</v>
      </c>
      <c r="D166" s="80">
        <v>13</v>
      </c>
      <c r="E166" s="80"/>
      <c r="F166" s="80"/>
      <c r="G166" s="80"/>
      <c r="H166" s="80"/>
      <c r="I166" s="80"/>
      <c r="J166" s="81" t="s">
        <v>307</v>
      </c>
      <c r="K166" s="82"/>
      <c r="L166" s="82"/>
      <c r="M166" s="49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MJ166" s="59"/>
    </row>
    <row r="167" spans="1:1024" s="58" customFormat="1" x14ac:dyDescent="0.25">
      <c r="A167" s="50" t="s">
        <v>90</v>
      </c>
      <c r="B167" s="75" t="s">
        <v>370</v>
      </c>
      <c r="C167" s="79" t="s">
        <v>107</v>
      </c>
      <c r="D167" s="80">
        <v>10</v>
      </c>
      <c r="E167" s="80"/>
      <c r="F167" s="80"/>
      <c r="G167" s="80"/>
      <c r="H167" s="80"/>
      <c r="I167" s="80"/>
      <c r="J167" s="81" t="s">
        <v>307</v>
      </c>
      <c r="K167" s="82"/>
      <c r="L167" s="82"/>
      <c r="M167" s="49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MJ167" s="59"/>
    </row>
    <row r="168" spans="1:1024" s="58" customFormat="1" x14ac:dyDescent="0.25">
      <c r="A168" s="50" t="s">
        <v>91</v>
      </c>
      <c r="B168" s="75" t="s">
        <v>303</v>
      </c>
      <c r="C168" s="79" t="s">
        <v>107</v>
      </c>
      <c r="D168" s="80">
        <v>13</v>
      </c>
      <c r="E168" s="80"/>
      <c r="F168" s="80"/>
      <c r="G168" s="80"/>
      <c r="H168" s="80"/>
      <c r="I168" s="80"/>
      <c r="J168" s="81" t="s">
        <v>308</v>
      </c>
      <c r="K168" s="82"/>
      <c r="L168" s="82"/>
      <c r="M168" s="49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MJ168" s="59"/>
    </row>
    <row r="169" spans="1:1024" s="58" customFormat="1" x14ac:dyDescent="0.25">
      <c r="A169" s="50" t="s">
        <v>92</v>
      </c>
      <c r="B169" s="75" t="s">
        <v>304</v>
      </c>
      <c r="C169" s="79" t="s">
        <v>107</v>
      </c>
      <c r="D169" s="80">
        <v>3</v>
      </c>
      <c r="E169" s="80"/>
      <c r="F169" s="80"/>
      <c r="G169" s="80"/>
      <c r="H169" s="80"/>
      <c r="I169" s="80"/>
      <c r="J169" s="81" t="s">
        <v>309</v>
      </c>
      <c r="K169" s="82"/>
      <c r="L169" s="82"/>
      <c r="M169" s="49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MJ169" s="59"/>
    </row>
    <row r="170" spans="1:1024" s="58" customFormat="1" x14ac:dyDescent="0.25">
      <c r="A170" s="50" t="s">
        <v>373</v>
      </c>
      <c r="B170" s="75" t="s">
        <v>305</v>
      </c>
      <c r="C170" s="79" t="s">
        <v>107</v>
      </c>
      <c r="D170" s="80">
        <v>1</v>
      </c>
      <c r="E170" s="80"/>
      <c r="F170" s="80"/>
      <c r="G170" s="80"/>
      <c r="H170" s="80"/>
      <c r="I170" s="80"/>
      <c r="J170" s="81" t="s">
        <v>310</v>
      </c>
      <c r="K170" s="82"/>
      <c r="L170" s="82"/>
      <c r="M170" s="49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MJ170" s="59"/>
    </row>
    <row r="171" spans="1:1024" s="58" customFormat="1" x14ac:dyDescent="0.25">
      <c r="A171" s="50" t="s">
        <v>377</v>
      </c>
      <c r="B171" s="75" t="s">
        <v>306</v>
      </c>
      <c r="C171" s="79" t="s">
        <v>98</v>
      </c>
      <c r="D171" s="80">
        <v>92</v>
      </c>
      <c r="E171" s="80"/>
      <c r="F171" s="80"/>
      <c r="G171" s="80"/>
      <c r="H171" s="80"/>
      <c r="I171" s="80"/>
      <c r="J171" s="81" t="s">
        <v>311</v>
      </c>
      <c r="K171" s="82"/>
      <c r="L171" s="82"/>
      <c r="M171" s="49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MJ171" s="59"/>
    </row>
    <row r="172" spans="1:1024" s="58" customFormat="1" x14ac:dyDescent="0.25">
      <c r="A172" s="50" t="s">
        <v>410</v>
      </c>
      <c r="B172" s="25" t="s">
        <v>312</v>
      </c>
      <c r="C172" s="19" t="s">
        <v>98</v>
      </c>
      <c r="D172" s="80">
        <v>250</v>
      </c>
      <c r="E172" s="80"/>
      <c r="F172" s="80"/>
      <c r="G172" s="80"/>
      <c r="H172" s="80"/>
      <c r="I172" s="80"/>
      <c r="J172" s="81" t="s">
        <v>317</v>
      </c>
      <c r="K172" s="82"/>
      <c r="L172" s="82"/>
      <c r="M172" s="49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MJ172" s="59"/>
    </row>
    <row r="173" spans="1:1024" s="58" customFormat="1" x14ac:dyDescent="0.25">
      <c r="A173" s="50" t="s">
        <v>411</v>
      </c>
      <c r="B173" s="25" t="s">
        <v>313</v>
      </c>
      <c r="C173" s="19" t="s">
        <v>98</v>
      </c>
      <c r="D173" s="80">
        <v>270</v>
      </c>
      <c r="E173" s="80"/>
      <c r="F173" s="80"/>
      <c r="G173" s="80"/>
      <c r="H173" s="80"/>
      <c r="I173" s="80"/>
      <c r="J173" s="81" t="s">
        <v>318</v>
      </c>
      <c r="K173" s="82"/>
      <c r="L173" s="82"/>
      <c r="M173" s="49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MJ173" s="59"/>
    </row>
    <row r="174" spans="1:1024" s="58" customFormat="1" x14ac:dyDescent="0.25">
      <c r="A174" s="50" t="s">
        <v>412</v>
      </c>
      <c r="B174" s="25" t="s">
        <v>314</v>
      </c>
      <c r="C174" s="19" t="s">
        <v>12</v>
      </c>
      <c r="D174" s="80">
        <v>8</v>
      </c>
      <c r="E174" s="80"/>
      <c r="F174" s="80"/>
      <c r="G174" s="80"/>
      <c r="H174" s="80"/>
      <c r="I174" s="80"/>
      <c r="J174" s="81" t="s">
        <v>319</v>
      </c>
      <c r="K174" s="82"/>
      <c r="L174" s="82"/>
      <c r="M174" s="49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MJ174" s="59"/>
    </row>
    <row r="175" spans="1:1024" s="58" customFormat="1" x14ac:dyDescent="0.25">
      <c r="A175" s="50" t="s">
        <v>413</v>
      </c>
      <c r="B175" s="90" t="s">
        <v>315</v>
      </c>
      <c r="C175" s="98" t="s">
        <v>107</v>
      </c>
      <c r="D175" s="80">
        <v>8</v>
      </c>
      <c r="E175" s="80"/>
      <c r="F175" s="80"/>
      <c r="G175" s="80"/>
      <c r="H175" s="80"/>
      <c r="I175" s="80"/>
      <c r="J175" s="81" t="s">
        <v>320</v>
      </c>
      <c r="K175" s="82"/>
      <c r="L175" s="82"/>
      <c r="M175" s="49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MJ175" s="59"/>
    </row>
    <row r="176" spans="1:1024" s="58" customFormat="1" x14ac:dyDescent="0.25">
      <c r="A176" s="50" t="s">
        <v>414</v>
      </c>
      <c r="B176" s="75" t="s">
        <v>371</v>
      </c>
      <c r="C176" s="50" t="s">
        <v>12</v>
      </c>
      <c r="D176" s="80">
        <v>8</v>
      </c>
      <c r="E176" s="80"/>
      <c r="F176" s="80"/>
      <c r="G176" s="80"/>
      <c r="H176" s="80"/>
      <c r="I176" s="80"/>
      <c r="J176" s="81" t="s">
        <v>300</v>
      </c>
      <c r="K176" s="82"/>
      <c r="L176" s="82"/>
      <c r="M176" s="49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MJ176" s="59"/>
    </row>
    <row r="177" spans="1:1024" s="58" customFormat="1" ht="15" customHeight="1" x14ac:dyDescent="0.25">
      <c r="A177" s="50" t="s">
        <v>415</v>
      </c>
      <c r="B177" s="25" t="s">
        <v>316</v>
      </c>
      <c r="C177" s="19" t="s">
        <v>98</v>
      </c>
      <c r="D177" s="64">
        <v>74</v>
      </c>
      <c r="E177" s="80"/>
      <c r="F177" s="80"/>
      <c r="G177" s="80"/>
      <c r="H177" s="80"/>
      <c r="I177" s="80"/>
      <c r="J177" s="81" t="s">
        <v>300</v>
      </c>
      <c r="K177" s="82"/>
      <c r="L177" s="82"/>
      <c r="M177" s="56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MJ177" s="59"/>
    </row>
    <row r="178" spans="1:1024" s="58" customFormat="1" ht="30" x14ac:dyDescent="0.25">
      <c r="A178" s="50" t="s">
        <v>416</v>
      </c>
      <c r="B178" s="25" t="s">
        <v>372</v>
      </c>
      <c r="C178" s="19" t="s">
        <v>12</v>
      </c>
      <c r="D178" s="80">
        <v>233.16</v>
      </c>
      <c r="E178" s="80"/>
      <c r="F178" s="80"/>
      <c r="G178" s="55"/>
      <c r="H178" s="53"/>
      <c r="I178" s="80"/>
      <c r="J178" s="83">
        <v>88495</v>
      </c>
      <c r="K178" s="82"/>
      <c r="L178" s="82"/>
      <c r="M178" s="45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MJ178" s="59"/>
    </row>
    <row r="179" spans="1:1024" s="47" customFormat="1" ht="16.5" customHeight="1" x14ac:dyDescent="0.25">
      <c r="A179" s="50" t="s">
        <v>417</v>
      </c>
      <c r="B179" s="75" t="s">
        <v>321</v>
      </c>
      <c r="C179" s="50" t="s">
        <v>12</v>
      </c>
      <c r="D179" s="80">
        <v>8</v>
      </c>
      <c r="E179" s="80"/>
      <c r="F179" s="80"/>
      <c r="G179" s="55"/>
      <c r="H179" s="89"/>
      <c r="I179" s="80"/>
      <c r="J179" s="99">
        <v>96986</v>
      </c>
      <c r="K179" s="82"/>
      <c r="L179" s="82"/>
      <c r="M179" s="45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MJ179" s="48"/>
    </row>
    <row r="180" spans="1:1024" s="47" customFormat="1" ht="16.5" customHeight="1" x14ac:dyDescent="0.25">
      <c r="A180" s="50" t="s">
        <v>418</v>
      </c>
      <c r="B180" s="75" t="s">
        <v>371</v>
      </c>
      <c r="C180" s="50" t="s">
        <v>12</v>
      </c>
      <c r="D180" s="80">
        <v>233.16</v>
      </c>
      <c r="E180" s="80"/>
      <c r="F180" s="80"/>
      <c r="G180" s="55"/>
      <c r="H180" s="89"/>
      <c r="I180" s="80"/>
      <c r="J180" s="99">
        <v>11862</v>
      </c>
      <c r="K180" s="82"/>
      <c r="L180" s="82"/>
      <c r="M180" s="45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MJ180" s="48"/>
    </row>
    <row r="181" spans="1:1024" ht="18" customHeight="1" x14ac:dyDescent="0.25">
      <c r="A181" s="50" t="s">
        <v>419</v>
      </c>
      <c r="B181" s="25" t="s">
        <v>316</v>
      </c>
      <c r="C181" s="19" t="s">
        <v>99</v>
      </c>
      <c r="D181" s="80">
        <v>74</v>
      </c>
      <c r="E181" s="80"/>
      <c r="F181" s="80"/>
      <c r="G181" s="55"/>
      <c r="H181" s="89"/>
      <c r="I181" s="80"/>
      <c r="J181" s="99">
        <v>95752</v>
      </c>
      <c r="K181" s="82"/>
      <c r="L181" s="82"/>
      <c r="M181" s="2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1024" s="47" customFormat="1" ht="15" customHeight="1" x14ac:dyDescent="0.25">
      <c r="A182" s="44"/>
      <c r="B182" s="153" t="s">
        <v>93</v>
      </c>
      <c r="C182" s="153"/>
      <c r="D182" s="153"/>
      <c r="E182" s="153"/>
      <c r="F182" s="153"/>
      <c r="G182" s="153"/>
      <c r="H182" s="153"/>
      <c r="I182" s="153"/>
      <c r="J182" s="153"/>
      <c r="K182" s="106"/>
      <c r="L182" s="106"/>
      <c r="M182" s="45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MJ182" s="48"/>
    </row>
    <row r="183" spans="1:1024" s="58" customFormat="1" ht="11.25" customHeight="1" x14ac:dyDescent="0.25">
      <c r="A183" s="60"/>
      <c r="B183" s="72"/>
      <c r="C183" s="44"/>
      <c r="D183" s="64"/>
      <c r="E183" s="64"/>
      <c r="F183" s="62"/>
      <c r="G183" s="64"/>
      <c r="H183" s="62"/>
      <c r="I183" s="62"/>
      <c r="J183" s="69"/>
      <c r="K183" s="64"/>
      <c r="L183" s="64"/>
      <c r="M183" s="56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MJ183" s="59"/>
    </row>
    <row r="184" spans="1:1024" s="58" customFormat="1" x14ac:dyDescent="0.25">
      <c r="A184" s="66">
        <v>14</v>
      </c>
      <c r="B184" s="86" t="s">
        <v>40</v>
      </c>
      <c r="C184" s="67"/>
      <c r="D184" s="68"/>
      <c r="E184" s="68"/>
      <c r="F184" s="62"/>
      <c r="G184" s="68"/>
      <c r="H184" s="62"/>
      <c r="I184" s="62"/>
      <c r="J184" s="69"/>
      <c r="K184" s="64"/>
      <c r="L184" s="64"/>
      <c r="M184" s="45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MJ184" s="59"/>
    </row>
    <row r="185" spans="1:1024" s="58" customFormat="1" x14ac:dyDescent="0.25">
      <c r="A185" s="50" t="s">
        <v>329</v>
      </c>
      <c r="B185" s="75" t="s">
        <v>323</v>
      </c>
      <c r="C185" s="79" t="s">
        <v>10</v>
      </c>
      <c r="D185" s="80">
        <v>278.07</v>
      </c>
      <c r="E185" s="80"/>
      <c r="F185" s="80"/>
      <c r="G185" s="80"/>
      <c r="H185" s="80"/>
      <c r="I185" s="80"/>
      <c r="J185" s="81" t="s">
        <v>324</v>
      </c>
      <c r="K185" s="82"/>
      <c r="L185" s="82"/>
      <c r="M185" s="49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MJ185" s="59"/>
    </row>
    <row r="186" spans="1:1024" s="58" customFormat="1" x14ac:dyDescent="0.25">
      <c r="A186" s="50" t="s">
        <v>374</v>
      </c>
      <c r="B186" s="75" t="s">
        <v>393</v>
      </c>
      <c r="C186" s="79" t="s">
        <v>10</v>
      </c>
      <c r="D186" s="80">
        <v>3744.29</v>
      </c>
      <c r="E186" s="80"/>
      <c r="F186" s="80"/>
      <c r="G186" s="80"/>
      <c r="H186" s="80"/>
      <c r="I186" s="80"/>
      <c r="J186" s="81" t="s">
        <v>325</v>
      </c>
      <c r="K186" s="82"/>
      <c r="L186" s="82"/>
      <c r="M186" s="49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MJ186" s="59"/>
    </row>
    <row r="187" spans="1:1024" s="58" customFormat="1" x14ac:dyDescent="0.25">
      <c r="A187" s="50" t="s">
        <v>420</v>
      </c>
      <c r="B187" s="75" t="s">
        <v>394</v>
      </c>
      <c r="C187" s="79" t="s">
        <v>10</v>
      </c>
      <c r="D187" s="80">
        <v>1605.59</v>
      </c>
      <c r="E187" s="80"/>
      <c r="F187" s="80"/>
      <c r="G187" s="80"/>
      <c r="H187" s="80"/>
      <c r="I187" s="80"/>
      <c r="J187" s="81" t="s">
        <v>326</v>
      </c>
      <c r="K187" s="82"/>
      <c r="L187" s="82"/>
      <c r="M187" s="49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MJ187" s="59"/>
    </row>
    <row r="188" spans="1:1024" s="58" customFormat="1" x14ac:dyDescent="0.25">
      <c r="A188" s="50" t="s">
        <v>421</v>
      </c>
      <c r="B188" s="75" t="s">
        <v>395</v>
      </c>
      <c r="C188" s="79" t="s">
        <v>10</v>
      </c>
      <c r="D188" s="80">
        <v>2138.6999999999998</v>
      </c>
      <c r="E188" s="80"/>
      <c r="F188" s="80"/>
      <c r="G188" s="80"/>
      <c r="H188" s="80"/>
      <c r="I188" s="80"/>
      <c r="J188" s="81" t="s">
        <v>327</v>
      </c>
      <c r="K188" s="82"/>
      <c r="L188" s="82"/>
      <c r="M188" s="49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MJ188" s="59"/>
    </row>
    <row r="189" spans="1:1024" s="58" customFormat="1" x14ac:dyDescent="0.25">
      <c r="A189" s="50" t="s">
        <v>422</v>
      </c>
      <c r="B189" s="75" t="s">
        <v>322</v>
      </c>
      <c r="C189" s="79" t="s">
        <v>10</v>
      </c>
      <c r="D189" s="80">
        <v>95</v>
      </c>
      <c r="E189" s="80"/>
      <c r="F189" s="80"/>
      <c r="G189" s="80"/>
      <c r="H189" s="80"/>
      <c r="I189" s="80"/>
      <c r="J189" s="81" t="s">
        <v>328</v>
      </c>
      <c r="K189" s="82"/>
      <c r="L189" s="82"/>
      <c r="M189" s="49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MJ189" s="59"/>
    </row>
    <row r="190" spans="1:1024" s="58" customFormat="1" x14ac:dyDescent="0.25">
      <c r="A190" s="50" t="s">
        <v>423</v>
      </c>
      <c r="B190" s="75" t="s">
        <v>378</v>
      </c>
      <c r="C190" s="79" t="s">
        <v>10</v>
      </c>
      <c r="D190" s="80">
        <v>91.9</v>
      </c>
      <c r="E190" s="80"/>
      <c r="F190" s="80"/>
      <c r="G190" s="80"/>
      <c r="H190" s="80"/>
      <c r="I190" s="80"/>
      <c r="J190" s="81" t="s">
        <v>328</v>
      </c>
      <c r="K190" s="82"/>
      <c r="L190" s="82"/>
      <c r="M190" s="49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MJ190" s="59"/>
    </row>
    <row r="191" spans="1:1024" s="47" customFormat="1" ht="15" customHeight="1" x14ac:dyDescent="0.25">
      <c r="A191" s="44"/>
      <c r="B191" s="153" t="s">
        <v>375</v>
      </c>
      <c r="C191" s="153"/>
      <c r="D191" s="153"/>
      <c r="E191" s="153"/>
      <c r="F191" s="153"/>
      <c r="G191" s="153"/>
      <c r="H191" s="153"/>
      <c r="I191" s="153"/>
      <c r="J191" s="153"/>
      <c r="K191" s="106"/>
      <c r="L191" s="106"/>
      <c r="M191" s="45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MJ191" s="48"/>
    </row>
    <row r="192" spans="1:1024" s="58" customFormat="1" ht="11.25" customHeight="1" x14ac:dyDescent="0.25">
      <c r="A192" s="60"/>
      <c r="B192" s="72"/>
      <c r="C192" s="44"/>
      <c r="D192" s="64"/>
      <c r="E192" s="64"/>
      <c r="F192" s="62"/>
      <c r="G192" s="64"/>
      <c r="H192" s="62"/>
      <c r="I192" s="62"/>
      <c r="J192" s="69"/>
      <c r="K192" s="64"/>
      <c r="L192" s="64"/>
      <c r="M192" s="56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MJ192" s="59"/>
    </row>
    <row r="193" spans="1:1024" s="58" customFormat="1" x14ac:dyDescent="0.25">
      <c r="A193" s="66">
        <v>15</v>
      </c>
      <c r="B193" s="86" t="s">
        <v>357</v>
      </c>
      <c r="C193" s="67"/>
      <c r="D193" s="68"/>
      <c r="E193" s="68"/>
      <c r="F193" s="62"/>
      <c r="G193" s="68"/>
      <c r="H193" s="62"/>
      <c r="I193" s="62"/>
      <c r="J193" s="69"/>
      <c r="K193" s="64"/>
      <c r="L193" s="64"/>
      <c r="M193" s="45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MJ193" s="59"/>
    </row>
    <row r="194" spans="1:1024" s="58" customFormat="1" x14ac:dyDescent="0.25">
      <c r="A194" s="50" t="s">
        <v>424</v>
      </c>
      <c r="B194" s="75" t="s">
        <v>330</v>
      </c>
      <c r="C194" s="79" t="s">
        <v>74</v>
      </c>
      <c r="D194" s="80">
        <v>1175</v>
      </c>
      <c r="E194" s="80"/>
      <c r="F194" s="80"/>
      <c r="G194" s="80"/>
      <c r="H194" s="80"/>
      <c r="I194" s="80"/>
      <c r="J194" s="81" t="s">
        <v>332</v>
      </c>
      <c r="K194" s="82"/>
      <c r="L194" s="82"/>
      <c r="M194" s="49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MJ194" s="59"/>
    </row>
    <row r="195" spans="1:1024" s="58" customFormat="1" x14ac:dyDescent="0.25">
      <c r="A195" s="50" t="s">
        <v>425</v>
      </c>
      <c r="B195" s="75" t="s">
        <v>331</v>
      </c>
      <c r="C195" s="79" t="s">
        <v>10</v>
      </c>
      <c r="D195" s="53">
        <v>962.08</v>
      </c>
      <c r="E195" s="80"/>
      <c r="F195" s="80"/>
      <c r="G195" s="80"/>
      <c r="H195" s="80"/>
      <c r="I195" s="80"/>
      <c r="J195" s="81" t="s">
        <v>333</v>
      </c>
      <c r="K195" s="82"/>
      <c r="L195" s="82"/>
      <c r="M195" s="49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MJ195" s="59"/>
    </row>
    <row r="196" spans="1:1024" s="47" customFormat="1" ht="15" customHeight="1" x14ac:dyDescent="0.25">
      <c r="A196" s="44"/>
      <c r="B196" s="153" t="s">
        <v>426</v>
      </c>
      <c r="C196" s="153"/>
      <c r="D196" s="153"/>
      <c r="E196" s="153"/>
      <c r="F196" s="153"/>
      <c r="G196" s="153"/>
      <c r="H196" s="153"/>
      <c r="I196" s="153"/>
      <c r="J196" s="153"/>
      <c r="K196" s="106"/>
      <c r="L196" s="106"/>
      <c r="M196" s="45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MJ196" s="48"/>
    </row>
    <row r="197" spans="1:1024" ht="8.25" customHeight="1" x14ac:dyDescent="0.25">
      <c r="A197" s="60"/>
      <c r="B197" s="72"/>
      <c r="C197" s="44"/>
      <c r="D197" s="15"/>
      <c r="E197" s="16"/>
      <c r="F197" s="16"/>
      <c r="G197" s="16"/>
      <c r="H197" s="16"/>
      <c r="I197" s="16"/>
      <c r="J197" s="18"/>
      <c r="K197" s="17"/>
      <c r="L197" s="18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1024" s="102" customFormat="1" ht="21" customHeight="1" x14ac:dyDescent="0.25">
      <c r="A198" s="100"/>
      <c r="B198" s="154" t="s">
        <v>41</v>
      </c>
      <c r="C198" s="154"/>
      <c r="D198" s="154"/>
      <c r="E198" s="154"/>
      <c r="F198" s="154"/>
      <c r="G198" s="154"/>
      <c r="H198" s="154"/>
      <c r="I198" s="154"/>
      <c r="J198" s="154"/>
      <c r="K198" s="107"/>
      <c r="L198" s="107"/>
      <c r="M198" s="101"/>
      <c r="AMJ198" s="103"/>
    </row>
    <row r="199" spans="1:1024" x14ac:dyDescent="0.25">
      <c r="A199" s="60"/>
      <c r="B199" s="72"/>
      <c r="C199" s="44"/>
    </row>
    <row r="200" spans="1:1024" x14ac:dyDescent="0.25">
      <c r="A200" s="60"/>
      <c r="B200" s="72"/>
      <c r="C200" s="44"/>
    </row>
    <row r="201" spans="1:1024" x14ac:dyDescent="0.25">
      <c r="A201" s="60"/>
      <c r="B201" s="72"/>
      <c r="C201" s="44"/>
    </row>
    <row r="202" spans="1:1024" x14ac:dyDescent="0.25">
      <c r="A202" s="21"/>
      <c r="B202" s="22"/>
      <c r="C202" s="14"/>
    </row>
    <row r="205" spans="1:1024" x14ac:dyDescent="0.25">
      <c r="I205" s="152"/>
      <c r="J205" s="152"/>
      <c r="K205" s="152"/>
    </row>
    <row r="206" spans="1:1024" x14ac:dyDescent="0.25">
      <c r="I206" s="152"/>
      <c r="J206" s="152"/>
      <c r="K206" s="152"/>
    </row>
  </sheetData>
  <mergeCells count="29">
    <mergeCell ref="J11:L11"/>
    <mergeCell ref="B43:J43"/>
    <mergeCell ref="A1:L1"/>
    <mergeCell ref="A9:A10"/>
    <mergeCell ref="B9:B10"/>
    <mergeCell ref="C9:C10"/>
    <mergeCell ref="D9:D10"/>
    <mergeCell ref="E9:F9"/>
    <mergeCell ref="G9:I9"/>
    <mergeCell ref="J9:J10"/>
    <mergeCell ref="K9:K10"/>
    <mergeCell ref="L9:L10"/>
    <mergeCell ref="B50:J50"/>
    <mergeCell ref="B28:J28"/>
    <mergeCell ref="B20:J20"/>
    <mergeCell ref="B62:J62"/>
    <mergeCell ref="B70:J70"/>
    <mergeCell ref="I205:K205"/>
    <mergeCell ref="I206:K206"/>
    <mergeCell ref="B75:J75"/>
    <mergeCell ref="B85:J85"/>
    <mergeCell ref="B130:J130"/>
    <mergeCell ref="B148:J148"/>
    <mergeCell ref="B163:J163"/>
    <mergeCell ref="B182:J182"/>
    <mergeCell ref="B191:J191"/>
    <mergeCell ref="B196:J196"/>
    <mergeCell ref="B198:J198"/>
    <mergeCell ref="B157:J157"/>
  </mergeCells>
  <phoneticPr fontId="25" type="noConversion"/>
  <printOptions horizontalCentered="1"/>
  <pageMargins left="0.19685039370078741" right="0" top="0.35433070866141736" bottom="0.35433070866141736" header="0" footer="0"/>
  <pageSetup paperSize="9" scale="80" firstPageNumber="0" fitToHeight="2" orientation="landscape" r:id="rId1"/>
  <headerFooter>
    <oddFooter>&amp;CPágina &amp;P de &amp;N</oddFooter>
  </headerFooter>
  <rowBreaks count="4" manualBreakCount="4">
    <brk id="83" max="11" man="1"/>
    <brk id="117" max="11" man="1"/>
    <brk id="151" max="11" man="1"/>
    <brk id="18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rgb="FFFFFFFF"/>
  </sheetPr>
  <dimension ref="A1:AML128"/>
  <sheetViews>
    <sheetView view="pageBreakPreview" zoomScale="75" zoomScaleNormal="100" zoomScaleSheetLayoutView="75" workbookViewId="0">
      <selection activeCell="F47" sqref="F47:G48"/>
    </sheetView>
  </sheetViews>
  <sheetFormatPr defaultRowHeight="15.75" x14ac:dyDescent="0.25"/>
  <cols>
    <col min="1" max="1" width="7.140625" style="26" customWidth="1"/>
    <col min="2" max="2" width="33.7109375" style="26" customWidth="1"/>
    <col min="3" max="3" width="19.85546875" style="27" customWidth="1"/>
    <col min="4" max="7" width="19.7109375" style="28" customWidth="1"/>
    <col min="8" max="8" width="19.85546875" style="28" customWidth="1"/>
    <col min="9" max="9" width="9.140625" style="28"/>
    <col min="10" max="10" width="21.85546875" style="27"/>
    <col min="11" max="1026" width="9.140625" style="27"/>
  </cols>
  <sheetData>
    <row r="1" spans="1:1025" ht="1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s="29" customFormat="1" ht="15" customHeight="1" x14ac:dyDescent="0.25">
      <c r="A2" s="179" t="s">
        <v>44</v>
      </c>
      <c r="B2" s="179"/>
      <c r="C2" s="179"/>
      <c r="D2" s="179"/>
      <c r="E2" s="179"/>
      <c r="F2" s="179"/>
      <c r="G2" s="179"/>
      <c r="H2" s="179"/>
    </row>
    <row r="3" spans="1:1025" ht="15" customHeight="1" x14ac:dyDescent="0.25">
      <c r="A3" s="30"/>
      <c r="B3" s="30"/>
      <c r="C3" s="30"/>
      <c r="D3" s="30"/>
      <c r="E3" s="30"/>
      <c r="F3" s="30"/>
      <c r="G3" s="30"/>
      <c r="H3" s="3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15" customHeight="1" x14ac:dyDescent="0.3">
      <c r="A4" s="30"/>
      <c r="B4" s="30"/>
      <c r="C4" s="111" t="str">
        <f>'Orca- IFC'!$C$3</f>
        <v>OBRA:</v>
      </c>
      <c r="D4" s="108" t="s">
        <v>376</v>
      </c>
      <c r="E4" s="31"/>
      <c r="F4" s="114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ht="15" customHeight="1" x14ac:dyDescent="0.3">
      <c r="A5" s="30"/>
      <c r="B5" s="30"/>
      <c r="C5" s="115" t="str">
        <f>'Orca- IFC'!$C$4</f>
        <v>BDI:</v>
      </c>
      <c r="D5" s="109">
        <f>'Orca- IFC'!D4</f>
        <v>0.2389</v>
      </c>
      <c r="E5" s="32"/>
      <c r="F5" s="114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15" customHeight="1" x14ac:dyDescent="0.3">
      <c r="A6" s="30"/>
      <c r="B6" s="30"/>
      <c r="C6" s="115" t="s">
        <v>2</v>
      </c>
      <c r="D6" s="110" t="str">
        <f>'Orca- IFC'!E5</f>
        <v>962,08 m²</v>
      </c>
      <c r="E6" s="43"/>
      <c r="F6" s="114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ht="15" customHeight="1" x14ac:dyDescent="0.3">
      <c r="A7" s="30"/>
      <c r="B7" s="30"/>
      <c r="C7" s="111" t="str">
        <f>'Orca- IFC'!C6</f>
        <v>Local:</v>
      </c>
      <c r="D7" s="108" t="str">
        <f>'Orca- IFC'!D6</f>
        <v>IFC - Campus Cdia/SC</v>
      </c>
      <c r="E7" s="31"/>
      <c r="F7" s="114"/>
      <c r="G7" s="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ht="15" customHeight="1" x14ac:dyDescent="0.25">
      <c r="A8" s="30"/>
      <c r="B8" s="30"/>
      <c r="C8" s="111" t="s">
        <v>45</v>
      </c>
      <c r="D8" s="112"/>
      <c r="E8" s="33"/>
      <c r="F8" s="114"/>
      <c r="G8" s="4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15" customHeight="1" x14ac:dyDescent="0.25">
      <c r="A9" s="30"/>
      <c r="B9" s="30"/>
      <c r="C9" s="34"/>
      <c r="D9" s="34"/>
      <c r="E9" s="34"/>
      <c r="F9" s="34"/>
      <c r="G9" s="30"/>
      <c r="H9" s="3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s="35" customFormat="1" ht="15.75" customHeight="1" x14ac:dyDescent="0.25">
      <c r="A10" s="175" t="s">
        <v>5</v>
      </c>
      <c r="B10" s="176" t="s">
        <v>46</v>
      </c>
      <c r="C10" s="177" t="s">
        <v>47</v>
      </c>
      <c r="D10" s="177"/>
      <c r="E10" s="177"/>
      <c r="F10" s="177"/>
      <c r="G10" s="177"/>
      <c r="H10" s="177" t="s">
        <v>48</v>
      </c>
      <c r="I10" s="116"/>
    </row>
    <row r="11" spans="1:1025" ht="15" customHeight="1" x14ac:dyDescent="0.25">
      <c r="A11" s="175"/>
      <c r="B11" s="176"/>
      <c r="C11" s="117" t="s">
        <v>49</v>
      </c>
      <c r="D11" s="117" t="s">
        <v>50</v>
      </c>
      <c r="E11" s="117" t="s">
        <v>51</v>
      </c>
      <c r="F11" s="117" t="s">
        <v>334</v>
      </c>
      <c r="G11" s="117" t="s">
        <v>335</v>
      </c>
      <c r="H11" s="177"/>
      <c r="I11" s="11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s="36" customFormat="1" ht="15" customHeight="1" x14ac:dyDescent="0.3">
      <c r="A12" s="180">
        <v>1</v>
      </c>
      <c r="B12" s="171" t="str">
        <f>'Orca- IFC'!B12</f>
        <v>SERVIÇOS PRELIMINARES</v>
      </c>
      <c r="C12" s="137">
        <v>1</v>
      </c>
      <c r="D12" s="121"/>
      <c r="E12" s="121"/>
      <c r="F12" s="121"/>
      <c r="G12" s="121"/>
      <c r="H12" s="181">
        <f>'Orca- IFC'!L20</f>
        <v>0</v>
      </c>
      <c r="I12" s="119"/>
    </row>
    <row r="13" spans="1:1025" s="37" customFormat="1" ht="15" customHeight="1" x14ac:dyDescent="0.3">
      <c r="A13" s="180"/>
      <c r="B13" s="171"/>
      <c r="C13" s="120">
        <f>'Orca- IFC'!L20*'Cronograma '!C12</f>
        <v>0</v>
      </c>
      <c r="D13" s="121"/>
      <c r="E13" s="149"/>
      <c r="F13" s="149"/>
      <c r="G13" s="146"/>
      <c r="H13" s="182"/>
      <c r="I13" s="122"/>
      <c r="J13" s="38"/>
    </row>
    <row r="14" spans="1:1025" ht="15" customHeight="1" x14ac:dyDescent="0.3">
      <c r="A14" s="170">
        <v>2</v>
      </c>
      <c r="B14" s="171" t="str">
        <f>'Orca- IFC'!B22</f>
        <v>INFRA ESTRUTURA</v>
      </c>
      <c r="C14" s="140"/>
      <c r="D14" s="118">
        <v>1</v>
      </c>
      <c r="E14" s="121"/>
      <c r="F14" s="121"/>
      <c r="G14" s="121"/>
      <c r="H14" s="182">
        <f>'Orca- IFC'!L28</f>
        <v>0</v>
      </c>
      <c r="I14" s="113"/>
      <c r="J14" s="3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15" customHeight="1" x14ac:dyDescent="0.3">
      <c r="A15" s="170"/>
      <c r="B15" s="171"/>
      <c r="C15" s="142"/>
      <c r="D15" s="125">
        <f>'Orca- IFC'!L28*'Cronograma '!D14</f>
        <v>0</v>
      </c>
      <c r="E15" s="145"/>
      <c r="F15" s="121"/>
      <c r="G15" s="121"/>
      <c r="H15" s="182"/>
      <c r="I15" s="113"/>
      <c r="J15" s="3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15" customHeight="1" x14ac:dyDescent="0.3">
      <c r="A16" s="170">
        <v>3</v>
      </c>
      <c r="B16" s="171" t="str">
        <f>'Orca- IFC'!B30</f>
        <v>SUPRA ESTRUTURA</v>
      </c>
      <c r="C16" s="124"/>
      <c r="D16" s="139"/>
      <c r="E16" s="118">
        <v>0.3</v>
      </c>
      <c r="F16" s="138">
        <v>0.3</v>
      </c>
      <c r="G16" s="138">
        <v>0.3</v>
      </c>
      <c r="H16" s="172">
        <f>'Orca- IFC'!L43</f>
        <v>0</v>
      </c>
      <c r="I16" s="113"/>
      <c r="J16" s="3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ht="15" customHeight="1" x14ac:dyDescent="0.25">
      <c r="A17" s="170"/>
      <c r="B17" s="171"/>
      <c r="C17" s="143"/>
      <c r="D17" s="144"/>
      <c r="E17" s="125">
        <f>'Orca- IFC'!L43*'Cronograma '!E16</f>
        <v>0</v>
      </c>
      <c r="F17" s="123">
        <f>F16*'Orca- IFC'!L43</f>
        <v>0</v>
      </c>
      <c r="G17" s="123">
        <f>G16*'Orca- IFC'!L43</f>
        <v>0</v>
      </c>
      <c r="H17" s="172"/>
      <c r="I17" s="113"/>
      <c r="J17" s="3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s="36" customFormat="1" ht="15" customHeight="1" x14ac:dyDescent="0.3">
      <c r="A18" s="170">
        <v>4</v>
      </c>
      <c r="B18" s="171" t="str">
        <f>'Orca- IFC'!B45</f>
        <v>ALVENARIAS</v>
      </c>
      <c r="C18" s="140"/>
      <c r="D18" s="140"/>
      <c r="E18" s="118">
        <v>0.05</v>
      </c>
      <c r="F18" s="121"/>
      <c r="G18" s="121"/>
      <c r="H18" s="183">
        <f>'Orca- IFC'!L50</f>
        <v>0</v>
      </c>
      <c r="I18" s="119"/>
      <c r="J18" s="38"/>
    </row>
    <row r="19" spans="1:1025" s="37" customFormat="1" ht="15" customHeight="1" x14ac:dyDescent="0.3">
      <c r="A19" s="170"/>
      <c r="B19" s="171"/>
      <c r="C19" s="143"/>
      <c r="D19" s="144"/>
      <c r="E19" s="125">
        <f>'Orca- IFC'!L50*'Cronograma '!E18</f>
        <v>0</v>
      </c>
      <c r="F19" s="151"/>
      <c r="G19" s="149"/>
      <c r="H19" s="183"/>
      <c r="I19" s="122"/>
      <c r="J19" s="38"/>
    </row>
    <row r="20" spans="1:1025" ht="15" customHeight="1" x14ac:dyDescent="0.3">
      <c r="A20" s="170">
        <v>5</v>
      </c>
      <c r="B20" s="171" t="str">
        <f>'Orca- IFC'!B52</f>
        <v>COBERTURA</v>
      </c>
      <c r="C20" s="121"/>
      <c r="D20" s="121"/>
      <c r="E20" s="121"/>
      <c r="F20" s="121"/>
      <c r="G20" s="121"/>
      <c r="H20" s="172">
        <f>'Orca- IFC'!L62</f>
        <v>0</v>
      </c>
      <c r="I20" s="113"/>
      <c r="J20" s="3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ht="15" customHeight="1" x14ac:dyDescent="0.25">
      <c r="A21" s="170"/>
      <c r="B21" s="171"/>
      <c r="C21" s="147"/>
      <c r="D21" s="148"/>
      <c r="E21" s="148"/>
      <c r="F21" s="148"/>
      <c r="G21" s="148"/>
      <c r="H21" s="172"/>
      <c r="I21" s="113"/>
      <c r="J21" s="3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s="36" customFormat="1" ht="15" customHeight="1" x14ac:dyDescent="0.3">
      <c r="A22" s="170">
        <v>6</v>
      </c>
      <c r="B22" s="171" t="str">
        <f>'Orca- IFC'!B64</f>
        <v>PAVIMENTAÇÃO</v>
      </c>
      <c r="C22" s="121"/>
      <c r="D22" s="121"/>
      <c r="E22" s="121"/>
      <c r="F22" s="121"/>
      <c r="G22" s="121"/>
      <c r="H22" s="172">
        <f>'Orca- IFC'!L70</f>
        <v>0</v>
      </c>
      <c r="I22" s="119"/>
      <c r="J22" s="38"/>
    </row>
    <row r="23" spans="1:1025" s="37" customFormat="1" ht="15" customHeight="1" x14ac:dyDescent="0.25">
      <c r="A23" s="170"/>
      <c r="B23" s="171"/>
      <c r="C23" s="143"/>
      <c r="D23" s="144"/>
      <c r="E23" s="144"/>
      <c r="F23" s="144"/>
      <c r="G23" s="145"/>
      <c r="H23" s="172"/>
      <c r="I23" s="122"/>
      <c r="J23" s="38"/>
    </row>
    <row r="24" spans="1:1025" s="36" customFormat="1" ht="15" customHeight="1" x14ac:dyDescent="0.3">
      <c r="A24" s="170">
        <v>7</v>
      </c>
      <c r="B24" s="171" t="str">
        <f>'Orca- IFC'!B72</f>
        <v>REVESTIMENTOS</v>
      </c>
      <c r="C24" s="121"/>
      <c r="D24" s="121"/>
      <c r="E24" s="121"/>
      <c r="F24" s="121"/>
      <c r="G24" s="121"/>
      <c r="H24" s="172">
        <f>'Orca- IFC'!L75</f>
        <v>0</v>
      </c>
      <c r="I24" s="119"/>
      <c r="J24" s="38"/>
    </row>
    <row r="25" spans="1:1025" s="37" customFormat="1" ht="15" customHeight="1" x14ac:dyDescent="0.25">
      <c r="A25" s="170"/>
      <c r="B25" s="171"/>
      <c r="C25" s="143"/>
      <c r="D25" s="144"/>
      <c r="E25" s="144"/>
      <c r="F25" s="144"/>
      <c r="G25" s="145"/>
      <c r="H25" s="172"/>
      <c r="I25" s="122"/>
      <c r="J25" s="38"/>
    </row>
    <row r="26" spans="1:1025" s="36" customFormat="1" ht="15" customHeight="1" x14ac:dyDescent="0.3">
      <c r="A26" s="170">
        <v>8</v>
      </c>
      <c r="B26" s="171" t="str">
        <f>'Orca- IFC'!B77</f>
        <v>ESQUADRIAS</v>
      </c>
      <c r="C26" s="121"/>
      <c r="D26" s="121"/>
      <c r="E26" s="121"/>
      <c r="F26" s="121"/>
      <c r="G26" s="140"/>
      <c r="H26" s="172">
        <f>'Orca- IFC'!L85</f>
        <v>0</v>
      </c>
      <c r="I26" s="119"/>
      <c r="J26" s="38"/>
    </row>
    <row r="27" spans="1:1025" s="37" customFormat="1" ht="15" customHeight="1" x14ac:dyDescent="0.25">
      <c r="A27" s="170"/>
      <c r="B27" s="171"/>
      <c r="C27" s="143"/>
      <c r="D27" s="144"/>
      <c r="E27" s="144"/>
      <c r="F27" s="144"/>
      <c r="G27" s="145"/>
      <c r="H27" s="172"/>
      <c r="I27" s="122"/>
      <c r="J27" s="38"/>
    </row>
    <row r="28" spans="1:1025" s="36" customFormat="1" ht="15" customHeight="1" x14ac:dyDescent="0.3">
      <c r="A28" s="170">
        <v>9</v>
      </c>
      <c r="B28" s="171" t="str">
        <f>'Orca- IFC'!B87</f>
        <v>INSTALAÇÕES ELETRICAS</v>
      </c>
      <c r="C28" s="121"/>
      <c r="D28" s="121"/>
      <c r="E28" s="121"/>
      <c r="F28" s="118">
        <v>0.05</v>
      </c>
      <c r="G28" s="118">
        <v>0.05</v>
      </c>
      <c r="H28" s="172">
        <f>'Orca- IFC'!L130</f>
        <v>0</v>
      </c>
      <c r="I28" s="119"/>
      <c r="J28" s="38"/>
    </row>
    <row r="29" spans="1:1025" s="37" customFormat="1" ht="15" customHeight="1" x14ac:dyDescent="0.25">
      <c r="A29" s="170"/>
      <c r="B29" s="171"/>
      <c r="C29" s="143"/>
      <c r="D29" s="144"/>
      <c r="E29" s="144"/>
      <c r="F29" s="123">
        <f>F28*'Orca- IFC'!L130</f>
        <v>0</v>
      </c>
      <c r="G29" s="123">
        <f>G28*'Orca- IFC'!L130</f>
        <v>0</v>
      </c>
      <c r="H29" s="172"/>
      <c r="I29" s="122"/>
      <c r="J29" s="38"/>
    </row>
    <row r="30" spans="1:1025" s="36" customFormat="1" ht="15" customHeight="1" x14ac:dyDescent="0.3">
      <c r="A30" s="170">
        <v>10</v>
      </c>
      <c r="B30" s="171" t="str">
        <f>'Orca- IFC'!B132</f>
        <v>INSTALAÇÕES DE LOGICA/TELEFONE/CFTV</v>
      </c>
      <c r="C30" s="121"/>
      <c r="D30" s="121"/>
      <c r="E30" s="121"/>
      <c r="F30" s="118">
        <v>0.05</v>
      </c>
      <c r="G30" s="118">
        <v>0.05</v>
      </c>
      <c r="H30" s="172">
        <f>'Orca- IFC'!L148</f>
        <v>0</v>
      </c>
      <c r="I30" s="119"/>
      <c r="J30" s="38"/>
    </row>
    <row r="31" spans="1:1025" s="37" customFormat="1" ht="15" customHeight="1" x14ac:dyDescent="0.25">
      <c r="A31" s="170"/>
      <c r="B31" s="171"/>
      <c r="C31" s="143"/>
      <c r="D31" s="144"/>
      <c r="E31" s="144"/>
      <c r="F31" s="125">
        <f>F30*'Orca- IFC'!L148</f>
        <v>0</v>
      </c>
      <c r="G31" s="125">
        <f>G30*'Orca- IFC'!L148</f>
        <v>0</v>
      </c>
      <c r="H31" s="172"/>
      <c r="I31" s="122"/>
      <c r="J31" s="38"/>
    </row>
    <row r="32" spans="1:1025" s="36" customFormat="1" ht="15" customHeight="1" x14ac:dyDescent="0.3">
      <c r="A32" s="170">
        <v>11</v>
      </c>
      <c r="B32" s="171" t="str">
        <f>'Orca- IFC'!B150</f>
        <v>CLIMATIZAÇÂO</v>
      </c>
      <c r="C32" s="121"/>
      <c r="D32" s="121"/>
      <c r="E32" s="121"/>
      <c r="F32" s="121"/>
      <c r="G32" s="121"/>
      <c r="H32" s="172">
        <f>'Orca- IFC'!L157</f>
        <v>0</v>
      </c>
      <c r="I32" s="119"/>
      <c r="J32" s="38"/>
    </row>
    <row r="33" spans="1:10" s="37" customFormat="1" ht="15" customHeight="1" x14ac:dyDescent="0.25">
      <c r="A33" s="170"/>
      <c r="B33" s="171"/>
      <c r="C33" s="143"/>
      <c r="D33" s="144"/>
      <c r="E33" s="144"/>
      <c r="F33" s="144"/>
      <c r="G33" s="145"/>
      <c r="H33" s="172"/>
      <c r="I33" s="122"/>
      <c r="J33" s="38"/>
    </row>
    <row r="34" spans="1:10" s="36" customFormat="1" ht="15" customHeight="1" x14ac:dyDescent="0.3">
      <c r="A34" s="170">
        <v>12</v>
      </c>
      <c r="B34" s="171" t="str">
        <f>'Orca- IFC'!B159</f>
        <v>INSTALAÇÕES PLUVIAIS</v>
      </c>
      <c r="C34" s="121"/>
      <c r="D34" s="121"/>
      <c r="E34" s="121"/>
      <c r="F34" s="121"/>
      <c r="G34" s="121"/>
      <c r="H34" s="172">
        <f>'Orca- IFC'!L163</f>
        <v>0</v>
      </c>
      <c r="I34" s="119"/>
      <c r="J34" s="38"/>
    </row>
    <row r="35" spans="1:10" s="37" customFormat="1" ht="15" customHeight="1" x14ac:dyDescent="0.25">
      <c r="A35" s="170"/>
      <c r="B35" s="171"/>
      <c r="C35" s="143"/>
      <c r="D35" s="144"/>
      <c r="E35" s="144"/>
      <c r="F35" s="144"/>
      <c r="G35" s="145"/>
      <c r="H35" s="172"/>
      <c r="I35" s="122"/>
      <c r="J35" s="38"/>
    </row>
    <row r="36" spans="1:10" s="36" customFormat="1" ht="15" customHeight="1" x14ac:dyDescent="0.3">
      <c r="A36" s="170">
        <v>13</v>
      </c>
      <c r="B36" s="171" t="str">
        <f>'Orca- IFC'!B165</f>
        <v>INSTALAÇÕES DE COMBATE Á INCENDIO</v>
      </c>
      <c r="C36" s="121"/>
      <c r="D36" s="121"/>
      <c r="E36" s="121"/>
      <c r="F36" s="121"/>
      <c r="G36" s="121"/>
      <c r="H36" s="172">
        <f>'Orca- IFC'!L182</f>
        <v>0</v>
      </c>
      <c r="I36" s="119"/>
      <c r="J36" s="38"/>
    </row>
    <row r="37" spans="1:10" s="37" customFormat="1" ht="15" customHeight="1" x14ac:dyDescent="0.25">
      <c r="A37" s="170"/>
      <c r="B37" s="171"/>
      <c r="C37" s="143"/>
      <c r="D37" s="144"/>
      <c r="E37" s="144"/>
      <c r="F37" s="144"/>
      <c r="G37" s="145"/>
      <c r="H37" s="172"/>
      <c r="I37" s="122"/>
      <c r="J37" s="38"/>
    </row>
    <row r="38" spans="1:10" s="37" customFormat="1" ht="15" customHeight="1" x14ac:dyDescent="0.3">
      <c r="A38" s="170">
        <v>14</v>
      </c>
      <c r="B38" s="171" t="str">
        <f>'Orca- IFC'!B184</f>
        <v>PINTURA</v>
      </c>
      <c r="C38" s="121"/>
      <c r="D38" s="121"/>
      <c r="E38" s="121"/>
      <c r="F38" s="121"/>
      <c r="G38" s="121"/>
      <c r="H38" s="172">
        <f>'Orca- IFC'!L191</f>
        <v>0</v>
      </c>
      <c r="I38" s="122"/>
      <c r="J38" s="38"/>
    </row>
    <row r="39" spans="1:10" s="37" customFormat="1" ht="15" customHeight="1" x14ac:dyDescent="0.25">
      <c r="A39" s="170"/>
      <c r="B39" s="171"/>
      <c r="C39" s="143"/>
      <c r="D39" s="144"/>
      <c r="E39" s="144"/>
      <c r="F39" s="144"/>
      <c r="G39" s="145"/>
      <c r="H39" s="172"/>
      <c r="I39" s="122"/>
      <c r="J39" s="38"/>
    </row>
    <row r="40" spans="1:10" s="36" customFormat="1" ht="15" customHeight="1" x14ac:dyDescent="0.3">
      <c r="A40" s="170">
        <v>15</v>
      </c>
      <c r="B40" s="171" t="str">
        <f>'Orca- IFC'!B193</f>
        <v>SERVIÇOS COMPLEMENTARES</v>
      </c>
      <c r="C40" s="121"/>
      <c r="D40" s="121"/>
      <c r="E40" s="121"/>
      <c r="F40" s="121"/>
      <c r="G40" s="121"/>
      <c r="H40" s="172">
        <f>'Orca- IFC'!L196</f>
        <v>0</v>
      </c>
      <c r="I40" s="119"/>
      <c r="J40" s="38"/>
    </row>
    <row r="41" spans="1:10" s="37" customFormat="1" ht="15" customHeight="1" x14ac:dyDescent="0.25">
      <c r="A41" s="170"/>
      <c r="B41" s="171"/>
      <c r="C41" s="140"/>
      <c r="D41" s="140"/>
      <c r="E41" s="140"/>
      <c r="F41" s="140"/>
      <c r="G41" s="140"/>
      <c r="H41" s="172"/>
      <c r="I41" s="122"/>
      <c r="J41" s="38"/>
    </row>
    <row r="42" spans="1:10" s="27" customFormat="1" ht="15" customHeight="1" x14ac:dyDescent="0.3">
      <c r="A42" s="173" t="s">
        <v>41</v>
      </c>
      <c r="B42" s="173"/>
      <c r="C42" s="126" t="e">
        <f>C43/'Orca- IFC'!L198</f>
        <v>#DIV/0!</v>
      </c>
      <c r="D42" s="126" t="e">
        <f>D43/'Orca- IFC'!L198</f>
        <v>#DIV/0!</v>
      </c>
      <c r="E42" s="126" t="e">
        <f>E43/'Orca- IFC'!L198</f>
        <v>#DIV/0!</v>
      </c>
      <c r="F42" s="126" t="e">
        <f>F43/'Orca- IFC'!L198</f>
        <v>#DIV/0!</v>
      </c>
      <c r="G42" s="126" t="e">
        <f>G43/'Orca- IFC'!L198</f>
        <v>#DIV/0!</v>
      </c>
      <c r="H42" s="174">
        <f>C43+D43+E43+F43+G43</f>
        <v>0</v>
      </c>
      <c r="I42" s="127"/>
      <c r="J42"/>
    </row>
    <row r="43" spans="1:10" ht="15" customHeight="1" x14ac:dyDescent="0.25">
      <c r="A43" s="173"/>
      <c r="B43" s="173"/>
      <c r="C43" s="128">
        <f>C13</f>
        <v>0</v>
      </c>
      <c r="D43" s="128">
        <f>D15</f>
        <v>0</v>
      </c>
      <c r="E43" s="128">
        <f>E19+E17</f>
        <v>0</v>
      </c>
      <c r="F43" s="128">
        <f>F31+F29+F17</f>
        <v>0</v>
      </c>
      <c r="G43" s="128">
        <f>G31+G29+G17</f>
        <v>0</v>
      </c>
      <c r="H43" s="174"/>
      <c r="I43" s="113"/>
      <c r="J43" s="39"/>
    </row>
    <row r="44" spans="1:10" ht="15" customHeight="1" x14ac:dyDescent="0.25">
      <c r="A44" s="129"/>
      <c r="B44" s="129"/>
      <c r="C44" s="130"/>
      <c r="D44" s="131"/>
      <c r="E44" s="131"/>
      <c r="F44" s="131"/>
      <c r="G44" s="141"/>
      <c r="H44" s="141"/>
      <c r="I44" s="113"/>
      <c r="J44"/>
    </row>
    <row r="45" spans="1:10" ht="15" customHeight="1" x14ac:dyDescent="0.3">
      <c r="A45" s="113"/>
      <c r="B45" s="132" t="s">
        <v>446</v>
      </c>
      <c r="C45" s="133"/>
      <c r="D45" s="134"/>
      <c r="E45" s="134"/>
      <c r="F45" s="134"/>
      <c r="G45" s="133"/>
      <c r="H45" s="133"/>
      <c r="I45" s="131"/>
    </row>
    <row r="46" spans="1:10" ht="15" customHeight="1" x14ac:dyDescent="0.3">
      <c r="A46" s="113"/>
      <c r="B46" s="132"/>
      <c r="C46" s="113"/>
      <c r="D46" s="113"/>
      <c r="E46" s="113"/>
      <c r="F46" s="113"/>
      <c r="G46" s="113"/>
      <c r="H46" s="113"/>
      <c r="I46" s="131"/>
    </row>
    <row r="47" spans="1:10" ht="15" customHeight="1" x14ac:dyDescent="0.25">
      <c r="A47" s="113"/>
      <c r="B47" s="113"/>
      <c r="D47" s="22"/>
      <c r="E47" s="22"/>
      <c r="F47" s="178"/>
      <c r="G47" s="178"/>
      <c r="H47" s="22"/>
      <c r="I47" s="22"/>
    </row>
    <row r="48" spans="1:10" ht="15" customHeight="1" x14ac:dyDescent="0.25">
      <c r="A48" s="113"/>
      <c r="B48" s="113"/>
      <c r="D48" s="136"/>
      <c r="E48" s="136"/>
      <c r="F48" s="169"/>
      <c r="G48" s="169"/>
      <c r="H48" s="136"/>
      <c r="I48" s="136"/>
    </row>
    <row r="49" spans="1:1025" s="35" customFormat="1" ht="15.75" customHeight="1" x14ac:dyDescent="0.25">
      <c r="A49" s="175" t="s">
        <v>5</v>
      </c>
      <c r="B49" s="176" t="s">
        <v>46</v>
      </c>
      <c r="C49" s="177" t="s">
        <v>47</v>
      </c>
      <c r="D49" s="177"/>
      <c r="E49" s="177"/>
      <c r="F49" s="177"/>
      <c r="G49" s="177"/>
      <c r="H49" s="177" t="s">
        <v>48</v>
      </c>
      <c r="I49" s="116"/>
    </row>
    <row r="50" spans="1:1025" ht="15" customHeight="1" x14ac:dyDescent="0.25">
      <c r="A50" s="175"/>
      <c r="B50" s="176"/>
      <c r="C50" s="117" t="s">
        <v>336</v>
      </c>
      <c r="D50" s="117" t="s">
        <v>337</v>
      </c>
      <c r="E50" s="117" t="s">
        <v>338</v>
      </c>
      <c r="F50" s="117" t="s">
        <v>339</v>
      </c>
      <c r="G50" s="117" t="s">
        <v>340</v>
      </c>
      <c r="H50" s="177"/>
      <c r="I50" s="113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</row>
    <row r="51" spans="1:1025" s="36" customFormat="1" ht="15" customHeight="1" x14ac:dyDescent="0.3">
      <c r="A51" s="180">
        <v>1</v>
      </c>
      <c r="B51" s="171" t="str">
        <f>'Orca- IFC'!B12</f>
        <v>SERVIÇOS PRELIMINARES</v>
      </c>
      <c r="C51" s="140"/>
      <c r="D51" s="121"/>
      <c r="E51" s="121"/>
      <c r="F51" s="121"/>
      <c r="G51" s="121"/>
      <c r="H51" s="182">
        <f>H12</f>
        <v>0</v>
      </c>
      <c r="I51" s="119"/>
    </row>
    <row r="52" spans="1:1025" s="37" customFormat="1" ht="15" customHeight="1" x14ac:dyDescent="0.25">
      <c r="A52" s="180"/>
      <c r="B52" s="171"/>
      <c r="C52" s="143"/>
      <c r="D52" s="144"/>
      <c r="E52" s="144"/>
      <c r="F52" s="144"/>
      <c r="G52" s="145"/>
      <c r="H52" s="182"/>
      <c r="I52" s="122"/>
      <c r="J52" s="38"/>
    </row>
    <row r="53" spans="1:1025" ht="15" customHeight="1" x14ac:dyDescent="0.25">
      <c r="A53" s="170">
        <v>2</v>
      </c>
      <c r="B53" s="171" t="str">
        <f>'Orca- IFC'!B22</f>
        <v>INFRA ESTRUTURA</v>
      </c>
      <c r="C53" s="140"/>
      <c r="D53" s="140"/>
      <c r="E53" s="140"/>
      <c r="F53" s="140"/>
      <c r="G53" s="140"/>
      <c r="H53" s="182">
        <f>H14</f>
        <v>0</v>
      </c>
      <c r="I53" s="113"/>
      <c r="J53" s="3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:1025" ht="15" customHeight="1" x14ac:dyDescent="0.25">
      <c r="A54" s="170"/>
      <c r="B54" s="171"/>
      <c r="C54" s="140"/>
      <c r="D54" s="144"/>
      <c r="E54" s="144"/>
      <c r="F54" s="144"/>
      <c r="G54" s="145"/>
      <c r="H54" s="182"/>
      <c r="I54" s="113"/>
      <c r="J54" s="3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:1025" ht="15" customHeight="1" x14ac:dyDescent="0.3">
      <c r="A55" s="170">
        <v>3</v>
      </c>
      <c r="B55" s="171" t="str">
        <f>'Orca- IFC'!B30</f>
        <v>SUPRA ESTRUTURA</v>
      </c>
      <c r="C55" s="118">
        <v>0.1</v>
      </c>
      <c r="D55" s="140"/>
      <c r="E55" s="140"/>
      <c r="F55" s="140"/>
      <c r="G55" s="140"/>
      <c r="H55" s="172">
        <f>C56+E17+F17+G17</f>
        <v>0</v>
      </c>
      <c r="I55" s="113"/>
      <c r="J55" s="3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:1025" ht="15" customHeight="1" x14ac:dyDescent="0.25">
      <c r="A56" s="170"/>
      <c r="B56" s="171"/>
      <c r="C56" s="125">
        <f>C55*'Orca- IFC'!L43</f>
        <v>0</v>
      </c>
      <c r="D56" s="140"/>
      <c r="E56" s="144"/>
      <c r="F56" s="144"/>
      <c r="G56" s="145"/>
      <c r="H56" s="172"/>
      <c r="I56" s="113"/>
      <c r="J56" s="3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</row>
    <row r="57" spans="1:1025" s="36" customFormat="1" ht="15" customHeight="1" x14ac:dyDescent="0.3">
      <c r="A57" s="170">
        <v>4</v>
      </c>
      <c r="B57" s="171" t="str">
        <f>'Orca- IFC'!B45</f>
        <v>ALVENARIAS</v>
      </c>
      <c r="C57" s="118">
        <v>0.5</v>
      </c>
      <c r="D57" s="118">
        <v>0.45</v>
      </c>
      <c r="E57" s="140"/>
      <c r="F57" s="140"/>
      <c r="G57" s="140"/>
      <c r="H57" s="183">
        <f>D58+C58+E19</f>
        <v>0</v>
      </c>
      <c r="I57" s="119"/>
      <c r="J57" s="38"/>
    </row>
    <row r="58" spans="1:1025" s="37" customFormat="1" ht="15" customHeight="1" x14ac:dyDescent="0.3">
      <c r="A58" s="170"/>
      <c r="B58" s="171"/>
      <c r="C58" s="125">
        <f>C57*'Orca- IFC'!L50</f>
        <v>0</v>
      </c>
      <c r="D58" s="125">
        <f>D57*'Orca- IFC'!L50</f>
        <v>0</v>
      </c>
      <c r="E58" s="149"/>
      <c r="F58" s="149"/>
      <c r="G58" s="146"/>
      <c r="H58" s="183"/>
      <c r="I58" s="122"/>
      <c r="J58" s="38"/>
    </row>
    <row r="59" spans="1:1025" ht="15" customHeight="1" x14ac:dyDescent="0.3">
      <c r="A59" s="170">
        <v>5</v>
      </c>
      <c r="B59" s="171" t="str">
        <f>'Orca- IFC'!B52</f>
        <v>COBERTURA</v>
      </c>
      <c r="C59" s="140"/>
      <c r="D59" s="118">
        <v>1</v>
      </c>
      <c r="E59" s="140"/>
      <c r="F59" s="140"/>
      <c r="G59" s="121"/>
      <c r="H59" s="172">
        <f>D60</f>
        <v>0</v>
      </c>
      <c r="I59" s="113"/>
      <c r="J59" s="3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</row>
    <row r="60" spans="1:1025" ht="15" customHeight="1" x14ac:dyDescent="0.3">
      <c r="A60" s="170"/>
      <c r="B60" s="171"/>
      <c r="C60" s="143"/>
      <c r="D60" s="125">
        <f>D59*'Orca- IFC'!L62</f>
        <v>0</v>
      </c>
      <c r="E60" s="140"/>
      <c r="F60" s="140"/>
      <c r="G60" s="146"/>
      <c r="H60" s="172"/>
      <c r="I60" s="113"/>
      <c r="J60" s="3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</row>
    <row r="61" spans="1:1025" s="36" customFormat="1" ht="15" customHeight="1" x14ac:dyDescent="0.3">
      <c r="A61" s="170">
        <v>6</v>
      </c>
      <c r="B61" s="171" t="str">
        <f>'Orca- IFC'!B64</f>
        <v>PAVIMENTAÇÃO</v>
      </c>
      <c r="C61" s="121"/>
      <c r="D61" s="140"/>
      <c r="E61" s="118">
        <v>0.3</v>
      </c>
      <c r="F61" s="118">
        <v>0.6</v>
      </c>
      <c r="G61" s="118">
        <v>0.1</v>
      </c>
      <c r="H61" s="184">
        <f>G62+F62+E62</f>
        <v>0</v>
      </c>
      <c r="I61" s="119"/>
      <c r="J61" s="38"/>
    </row>
    <row r="62" spans="1:1025" s="37" customFormat="1" ht="15" customHeight="1" x14ac:dyDescent="0.25">
      <c r="A62" s="170"/>
      <c r="B62" s="171"/>
      <c r="C62" s="143"/>
      <c r="D62" s="144"/>
      <c r="E62" s="125">
        <f>E61*'Orca- IFC'!L70</f>
        <v>0</v>
      </c>
      <c r="F62" s="125">
        <f>F61*'Orca- IFC'!L70</f>
        <v>0</v>
      </c>
      <c r="G62" s="125">
        <f>G61*'Orca- IFC'!L70</f>
        <v>0</v>
      </c>
      <c r="H62" s="185"/>
      <c r="I62" s="122"/>
      <c r="J62" s="38"/>
    </row>
    <row r="63" spans="1:1025" s="36" customFormat="1" ht="15" customHeight="1" x14ac:dyDescent="0.3">
      <c r="A63" s="170">
        <v>7</v>
      </c>
      <c r="B63" s="171" t="str">
        <f>'Orca- IFC'!B72</f>
        <v>REVESTIMENTOS</v>
      </c>
      <c r="C63" s="121"/>
      <c r="D63" s="118">
        <v>0.3</v>
      </c>
      <c r="E63" s="118">
        <v>0.7</v>
      </c>
      <c r="F63" s="140"/>
      <c r="G63" s="121"/>
      <c r="H63" s="172">
        <f>E64+D64</f>
        <v>0</v>
      </c>
      <c r="I63" s="119"/>
      <c r="J63" s="38"/>
    </row>
    <row r="64" spans="1:1025" s="37" customFormat="1" ht="15" customHeight="1" x14ac:dyDescent="0.3">
      <c r="A64" s="170"/>
      <c r="B64" s="171"/>
      <c r="C64" s="143"/>
      <c r="D64" s="125">
        <f>D63*'Orca- IFC'!L75</f>
        <v>0</v>
      </c>
      <c r="E64" s="125">
        <f>E63*'Orca- IFC'!L75</f>
        <v>0</v>
      </c>
      <c r="F64" s="143"/>
      <c r="G64" s="146"/>
      <c r="H64" s="172"/>
      <c r="I64" s="122"/>
      <c r="J64" s="38"/>
    </row>
    <row r="65" spans="1:10" s="36" customFormat="1" ht="15" customHeight="1" x14ac:dyDescent="0.3">
      <c r="A65" s="170">
        <v>8</v>
      </c>
      <c r="B65" s="171" t="str">
        <f>'Orca- IFC'!B77</f>
        <v>ESQUADRIAS</v>
      </c>
      <c r="C65" s="121"/>
      <c r="D65" s="121"/>
      <c r="E65" s="140"/>
      <c r="F65" s="118">
        <v>0.8</v>
      </c>
      <c r="G65" s="118">
        <v>0.2</v>
      </c>
      <c r="H65" s="172">
        <f>G66+F66</f>
        <v>0</v>
      </c>
      <c r="I65" s="119"/>
      <c r="J65" s="38"/>
    </row>
    <row r="66" spans="1:10" s="37" customFormat="1" ht="15" customHeight="1" x14ac:dyDescent="0.25">
      <c r="A66" s="170"/>
      <c r="B66" s="171"/>
      <c r="C66" s="143"/>
      <c r="D66" s="144"/>
      <c r="E66" s="144"/>
      <c r="F66" s="125">
        <f>F65*'Orca- IFC'!L85</f>
        <v>0</v>
      </c>
      <c r="G66" s="123">
        <f>G65*'Orca- IFC'!L85</f>
        <v>0</v>
      </c>
      <c r="H66" s="172"/>
      <c r="I66" s="122"/>
      <c r="J66" s="38"/>
    </row>
    <row r="67" spans="1:10" s="36" customFormat="1" ht="15" customHeight="1" x14ac:dyDescent="0.3">
      <c r="A67" s="170">
        <v>9</v>
      </c>
      <c r="B67" s="171" t="str">
        <f>'Orca- IFC'!B87</f>
        <v>INSTALAÇÕES ELETRICAS</v>
      </c>
      <c r="C67" s="121"/>
      <c r="D67" s="118">
        <v>0.05</v>
      </c>
      <c r="E67" s="140"/>
      <c r="F67" s="118">
        <v>0.4</v>
      </c>
      <c r="G67" s="118">
        <v>0.3</v>
      </c>
      <c r="H67" s="172">
        <f>G68+F68+D68+G29+F29</f>
        <v>0</v>
      </c>
      <c r="I67" s="119"/>
      <c r="J67" s="38"/>
    </row>
    <row r="68" spans="1:10" s="37" customFormat="1" ht="15" customHeight="1" x14ac:dyDescent="0.25">
      <c r="A68" s="170"/>
      <c r="B68" s="171"/>
      <c r="C68" s="143"/>
      <c r="D68" s="125">
        <f>D67*'Orca- IFC'!L130</f>
        <v>0</v>
      </c>
      <c r="E68" s="144"/>
      <c r="F68" s="125">
        <f>F67*'Orca- IFC'!L130</f>
        <v>0</v>
      </c>
      <c r="G68" s="125">
        <f>G67*'Orca- IFC'!L130</f>
        <v>0</v>
      </c>
      <c r="H68" s="172"/>
      <c r="I68" s="122"/>
      <c r="J68" s="38"/>
    </row>
    <row r="69" spans="1:10" s="36" customFormat="1" ht="15" customHeight="1" x14ac:dyDescent="0.3">
      <c r="A69" s="170">
        <v>10</v>
      </c>
      <c r="B69" s="171" t="str">
        <f>'Orca- IFC'!B132</f>
        <v>INSTALAÇÕES DE LOGICA/TELEFONE/CFTV</v>
      </c>
      <c r="C69" s="121"/>
      <c r="D69" s="118">
        <v>0.05</v>
      </c>
      <c r="E69" s="140"/>
      <c r="F69" s="118">
        <v>0.4</v>
      </c>
      <c r="G69" s="118">
        <v>0.3</v>
      </c>
      <c r="H69" s="172">
        <f>G70+F70+D70+F31+G31</f>
        <v>0</v>
      </c>
      <c r="I69" s="119"/>
      <c r="J69" s="38"/>
    </row>
    <row r="70" spans="1:10" s="37" customFormat="1" ht="15" customHeight="1" x14ac:dyDescent="0.25">
      <c r="A70" s="170"/>
      <c r="B70" s="171"/>
      <c r="C70" s="143"/>
      <c r="D70" s="125">
        <f>D69*'Orca- IFC'!L148</f>
        <v>0</v>
      </c>
      <c r="E70" s="144"/>
      <c r="F70" s="125">
        <f>F69*'Orca- IFC'!L148</f>
        <v>0</v>
      </c>
      <c r="G70" s="125">
        <f>G69*'Orca- IFC'!L148</f>
        <v>0</v>
      </c>
      <c r="H70" s="172"/>
      <c r="I70" s="122"/>
      <c r="J70" s="38"/>
    </row>
    <row r="71" spans="1:10" s="36" customFormat="1" ht="15" customHeight="1" x14ac:dyDescent="0.3">
      <c r="A71" s="170">
        <v>11</v>
      </c>
      <c r="B71" s="171" t="str">
        <f>'Orca- IFC'!B150</f>
        <v>CLIMATIZAÇÂO</v>
      </c>
      <c r="C71" s="121"/>
      <c r="D71" s="118">
        <v>0.3</v>
      </c>
      <c r="E71" s="121"/>
      <c r="F71" s="121"/>
      <c r="G71" s="121"/>
      <c r="H71" s="184">
        <f>D72</f>
        <v>0</v>
      </c>
      <c r="I71" s="119"/>
      <c r="J71" s="38"/>
    </row>
    <row r="72" spans="1:10" s="37" customFormat="1" ht="15" customHeight="1" x14ac:dyDescent="0.25">
      <c r="A72" s="170"/>
      <c r="B72" s="171"/>
      <c r="C72" s="143"/>
      <c r="D72" s="125">
        <f>'Orca- IFC'!L157*'Cronograma '!D71</f>
        <v>0</v>
      </c>
      <c r="E72" s="144"/>
      <c r="F72" s="144"/>
      <c r="G72" s="144"/>
      <c r="H72" s="185"/>
      <c r="I72" s="122"/>
      <c r="J72" s="38"/>
    </row>
    <row r="73" spans="1:10" s="36" customFormat="1" ht="15" customHeight="1" x14ac:dyDescent="0.3">
      <c r="A73" s="170">
        <v>12</v>
      </c>
      <c r="B73" s="171" t="str">
        <f>'Orca- IFC'!B159</f>
        <v>INSTALAÇÕES PLUVIAIS</v>
      </c>
      <c r="C73" s="121"/>
      <c r="D73" s="121"/>
      <c r="E73" s="118">
        <v>0.3</v>
      </c>
      <c r="F73" s="118">
        <v>0.4</v>
      </c>
      <c r="G73" s="118">
        <v>0.2</v>
      </c>
      <c r="H73" s="184">
        <f>G74+F74+E74</f>
        <v>0</v>
      </c>
      <c r="I73" s="119"/>
      <c r="J73" s="38"/>
    </row>
    <row r="74" spans="1:10" s="37" customFormat="1" ht="15" customHeight="1" x14ac:dyDescent="0.25">
      <c r="A74" s="170"/>
      <c r="B74" s="171"/>
      <c r="C74" s="143"/>
      <c r="D74" s="144"/>
      <c r="E74" s="125">
        <f>'Orca- IFC'!L163*'Cronograma '!E73</f>
        <v>0</v>
      </c>
      <c r="F74" s="125">
        <f>'Orca- IFC'!L163*'Cronograma '!F73</f>
        <v>0</v>
      </c>
      <c r="G74" s="125">
        <f>'Orca- IFC'!L163*'Cronograma '!G73</f>
        <v>0</v>
      </c>
      <c r="H74" s="185"/>
      <c r="I74" s="122"/>
      <c r="J74" s="38"/>
    </row>
    <row r="75" spans="1:10" s="37" customFormat="1" ht="15" customHeight="1" x14ac:dyDescent="0.3">
      <c r="A75" s="170">
        <v>13</v>
      </c>
      <c r="B75" s="171" t="str">
        <f>'Orca- IFC'!B165</f>
        <v>INSTALAÇÕES DE COMBATE Á INCENDIO</v>
      </c>
      <c r="C75" s="121"/>
      <c r="D75" s="121"/>
      <c r="E75" s="118">
        <v>0.3</v>
      </c>
      <c r="F75" s="118">
        <v>0.4</v>
      </c>
      <c r="G75" s="118">
        <v>0.2</v>
      </c>
      <c r="H75" s="184">
        <f>G76+F76+E76</f>
        <v>0</v>
      </c>
      <c r="I75" s="122"/>
      <c r="J75" s="38"/>
    </row>
    <row r="76" spans="1:10" s="37" customFormat="1" ht="15" customHeight="1" x14ac:dyDescent="0.25">
      <c r="A76" s="170"/>
      <c r="B76" s="171"/>
      <c r="C76" s="143"/>
      <c r="D76" s="144"/>
      <c r="E76" s="125">
        <f>'Orca- IFC'!L182*'Cronograma '!E75</f>
        <v>0</v>
      </c>
      <c r="F76" s="125">
        <f>'Orca- IFC'!L182*'Cronograma '!F75</f>
        <v>0</v>
      </c>
      <c r="G76" s="125">
        <f>'Orca- IFC'!L182*'Cronograma '!G75</f>
        <v>0</v>
      </c>
      <c r="H76" s="185"/>
      <c r="I76" s="122"/>
      <c r="J76" s="38"/>
    </row>
    <row r="77" spans="1:10" s="36" customFormat="1" ht="15" customHeight="1" x14ac:dyDescent="0.3">
      <c r="A77" s="170">
        <v>14</v>
      </c>
      <c r="B77" s="171" t="str">
        <f>'Orca- IFC'!B184</f>
        <v>PINTURA</v>
      </c>
      <c r="C77" s="121"/>
      <c r="D77" s="121"/>
      <c r="E77" s="121"/>
      <c r="F77" s="121"/>
      <c r="G77" s="118">
        <v>0.3</v>
      </c>
      <c r="H77" s="184">
        <f>G78+H36</f>
        <v>0</v>
      </c>
      <c r="I77" s="119"/>
      <c r="J77" s="38"/>
    </row>
    <row r="78" spans="1:10" s="37" customFormat="1" ht="15" customHeight="1" x14ac:dyDescent="0.25">
      <c r="A78" s="170"/>
      <c r="B78" s="171"/>
      <c r="C78" s="143"/>
      <c r="D78" s="144"/>
      <c r="E78" s="144"/>
      <c r="F78" s="144"/>
      <c r="G78" s="125">
        <f>'Orca- IFC'!L191*'Cronograma '!G77</f>
        <v>0</v>
      </c>
      <c r="H78" s="185"/>
      <c r="I78" s="122"/>
      <c r="J78" s="38"/>
    </row>
    <row r="79" spans="1:10" s="36" customFormat="1" ht="15" customHeight="1" x14ac:dyDescent="0.3">
      <c r="A79" s="170">
        <v>15</v>
      </c>
      <c r="B79" s="171" t="str">
        <f>'Orca- IFC'!B193</f>
        <v>SERVIÇOS COMPLEMENTARES</v>
      </c>
      <c r="C79" s="121"/>
      <c r="D79" s="121"/>
      <c r="E79" s="121"/>
      <c r="F79" s="121"/>
      <c r="G79" s="121"/>
      <c r="H79" s="184">
        <f>'Orca- IFC'!L196</f>
        <v>0</v>
      </c>
      <c r="I79" s="119"/>
      <c r="J79" s="38"/>
    </row>
    <row r="80" spans="1:10" s="37" customFormat="1" ht="15" customHeight="1" x14ac:dyDescent="0.25">
      <c r="A80" s="170"/>
      <c r="B80" s="171"/>
      <c r="C80" s="143"/>
      <c r="D80" s="144"/>
      <c r="E80" s="144"/>
      <c r="F80" s="144"/>
      <c r="G80" s="144"/>
      <c r="H80" s="185"/>
      <c r="I80" s="122"/>
      <c r="J80" s="38"/>
    </row>
    <row r="81" spans="1:1025" s="27" customFormat="1" ht="15" customHeight="1" x14ac:dyDescent="0.3">
      <c r="A81" s="173" t="s">
        <v>41</v>
      </c>
      <c r="B81" s="173"/>
      <c r="C81" s="126" t="e">
        <f>C82/'Orca- IFC'!L198</f>
        <v>#DIV/0!</v>
      </c>
      <c r="D81" s="126" t="e">
        <f>D82/'Orca- IFC'!L198</f>
        <v>#DIV/0!</v>
      </c>
      <c r="E81" s="126" t="e">
        <f>E82/'Orca- IFC'!L198</f>
        <v>#DIV/0!</v>
      </c>
      <c r="F81" s="126" t="e">
        <f>F82/'Orca- IFC'!L198</f>
        <v>#DIV/0!</v>
      </c>
      <c r="G81" s="126" t="e">
        <f>G82/'Orca- IFC'!L198</f>
        <v>#DIV/0!</v>
      </c>
      <c r="H81" s="186">
        <f>C82+D82+E82+F82+G82</f>
        <v>0</v>
      </c>
      <c r="I81" s="127"/>
      <c r="J81"/>
    </row>
    <row r="82" spans="1:1025" ht="15" customHeight="1" x14ac:dyDescent="0.25">
      <c r="A82" s="173"/>
      <c r="B82" s="173"/>
      <c r="C82" s="128">
        <f>C58+C56</f>
        <v>0</v>
      </c>
      <c r="D82" s="128">
        <f>D72+D70+D68+D64+D60+D58</f>
        <v>0</v>
      </c>
      <c r="E82" s="128">
        <f>E76+E74+E64+E62</f>
        <v>0</v>
      </c>
      <c r="F82" s="128">
        <f>F76+F74+F70+F68+F66+F62</f>
        <v>0</v>
      </c>
      <c r="G82" s="128">
        <f>G78+G76+G74+G70+G68+G66+G62</f>
        <v>0</v>
      </c>
      <c r="H82" s="186"/>
      <c r="I82" s="113"/>
      <c r="J82" s="39"/>
    </row>
    <row r="83" spans="1:1025" ht="15" customHeight="1" x14ac:dyDescent="0.25">
      <c r="A83" s="129"/>
      <c r="B83" s="129"/>
      <c r="C83" s="130"/>
      <c r="D83" s="131"/>
      <c r="E83" s="131"/>
      <c r="F83" s="131"/>
      <c r="G83" s="131"/>
      <c r="H83" s="131"/>
      <c r="I83" s="113"/>
      <c r="J83"/>
    </row>
    <row r="84" spans="1:1025" ht="15" customHeight="1" x14ac:dyDescent="0.3">
      <c r="A84" s="113"/>
      <c r="B84" s="132" t="s">
        <v>446</v>
      </c>
      <c r="C84" s="133"/>
      <c r="D84" s="134"/>
      <c r="E84" s="134"/>
      <c r="F84" s="134"/>
      <c r="G84" s="133"/>
      <c r="H84" s="133"/>
      <c r="I84" s="131"/>
    </row>
    <row r="85" spans="1:1025" ht="15" customHeight="1" x14ac:dyDescent="0.3">
      <c r="A85" s="113"/>
      <c r="B85" s="132"/>
      <c r="C85" s="113"/>
      <c r="D85" s="113"/>
      <c r="E85" s="113"/>
      <c r="F85" s="113"/>
      <c r="G85" s="113"/>
      <c r="H85" s="113"/>
      <c r="I85" s="131"/>
    </row>
    <row r="86" spans="1:1025" ht="15" customHeight="1" x14ac:dyDescent="0.25">
      <c r="A86" s="113"/>
      <c r="B86" s="113"/>
      <c r="D86" s="22"/>
      <c r="E86" s="22"/>
      <c r="F86" s="178" t="s">
        <v>42</v>
      </c>
      <c r="G86" s="178"/>
      <c r="H86" s="22"/>
      <c r="I86" s="22"/>
    </row>
    <row r="87" spans="1:1025" ht="15" customHeight="1" x14ac:dyDescent="0.25">
      <c r="A87" s="113"/>
      <c r="B87" s="113"/>
      <c r="D87" s="136"/>
      <c r="E87" s="136"/>
      <c r="F87" s="169" t="s">
        <v>43</v>
      </c>
      <c r="G87" s="169"/>
      <c r="H87" s="136"/>
      <c r="I87" s="136"/>
    </row>
    <row r="88" spans="1:1025" s="35" customFormat="1" ht="15.75" customHeight="1" x14ac:dyDescent="0.25">
      <c r="A88" s="175" t="s">
        <v>5</v>
      </c>
      <c r="B88" s="176" t="s">
        <v>46</v>
      </c>
      <c r="C88" s="177" t="s">
        <v>47</v>
      </c>
      <c r="D88" s="177"/>
      <c r="E88" s="177"/>
      <c r="F88" s="177"/>
      <c r="G88" s="177"/>
      <c r="H88" s="177" t="s">
        <v>48</v>
      </c>
      <c r="I88" s="116"/>
    </row>
    <row r="89" spans="1:1025" ht="15" customHeight="1" x14ac:dyDescent="0.25">
      <c r="A89" s="175"/>
      <c r="B89" s="176"/>
      <c r="C89" s="117" t="s">
        <v>341</v>
      </c>
      <c r="D89" s="117" t="s">
        <v>342</v>
      </c>
      <c r="E89" s="117" t="s">
        <v>343</v>
      </c>
      <c r="F89" s="117" t="s">
        <v>344</v>
      </c>
      <c r="G89" s="117" t="s">
        <v>345</v>
      </c>
      <c r="H89" s="177"/>
      <c r="I89" s="113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</row>
    <row r="90" spans="1:1025" s="36" customFormat="1" ht="15" customHeight="1" x14ac:dyDescent="0.3">
      <c r="A90" s="180">
        <v>1</v>
      </c>
      <c r="B90" s="171" t="str">
        <f>'Orca- IFC'!B12</f>
        <v>SERVIÇOS PRELIMINARES</v>
      </c>
      <c r="C90" s="140"/>
      <c r="D90" s="121"/>
      <c r="E90" s="121"/>
      <c r="F90" s="121"/>
      <c r="G90" s="121"/>
      <c r="H90" s="182">
        <f>H51</f>
        <v>0</v>
      </c>
      <c r="I90" s="119"/>
    </row>
    <row r="91" spans="1:1025" s="37" customFormat="1" ht="15" customHeight="1" x14ac:dyDescent="0.25">
      <c r="A91" s="180"/>
      <c r="B91" s="171"/>
      <c r="C91" s="143"/>
      <c r="D91" s="144"/>
      <c r="E91" s="144"/>
      <c r="F91" s="144"/>
      <c r="G91" s="145"/>
      <c r="H91" s="182"/>
      <c r="I91" s="122"/>
      <c r="J91" s="38"/>
    </row>
    <row r="92" spans="1:1025" ht="15" customHeight="1" x14ac:dyDescent="0.25">
      <c r="A92" s="170">
        <v>2</v>
      </c>
      <c r="B92" s="171" t="str">
        <f>'Orca- IFC'!B22</f>
        <v>INFRA ESTRUTURA</v>
      </c>
      <c r="C92" s="140"/>
      <c r="D92" s="140"/>
      <c r="E92" s="140"/>
      <c r="F92" s="140"/>
      <c r="G92" s="140"/>
      <c r="H92" s="182">
        <f>H53</f>
        <v>0</v>
      </c>
      <c r="I92" s="113"/>
      <c r="J92" s="38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</row>
    <row r="93" spans="1:1025" ht="15" customHeight="1" x14ac:dyDescent="0.25">
      <c r="A93" s="170"/>
      <c r="B93" s="171"/>
      <c r="C93" s="143"/>
      <c r="D93" s="144"/>
      <c r="E93" s="144"/>
      <c r="F93" s="144"/>
      <c r="G93" s="145"/>
      <c r="H93" s="182"/>
      <c r="I93" s="113"/>
      <c r="J93" s="38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</row>
    <row r="94" spans="1:1025" ht="15" customHeight="1" x14ac:dyDescent="0.25">
      <c r="A94" s="170">
        <v>3</v>
      </c>
      <c r="B94" s="171" t="str">
        <f>'Orca- IFC'!B30</f>
        <v>SUPRA ESTRUTURA</v>
      </c>
      <c r="C94" s="140"/>
      <c r="D94" s="140"/>
      <c r="E94" s="140"/>
      <c r="F94" s="140"/>
      <c r="G94" s="140"/>
      <c r="H94" s="172">
        <f>H55</f>
        <v>0</v>
      </c>
      <c r="I94" s="113"/>
      <c r="J94" s="38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</row>
    <row r="95" spans="1:1025" ht="15" customHeight="1" x14ac:dyDescent="0.25">
      <c r="A95" s="170"/>
      <c r="B95" s="171"/>
      <c r="C95" s="143"/>
      <c r="D95" s="144"/>
      <c r="E95" s="144"/>
      <c r="F95" s="144"/>
      <c r="G95" s="145"/>
      <c r="H95" s="172"/>
      <c r="I95" s="113"/>
      <c r="J95" s="38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</row>
    <row r="96" spans="1:1025" s="36" customFormat="1" ht="15" customHeight="1" x14ac:dyDescent="0.3">
      <c r="A96" s="170">
        <v>4</v>
      </c>
      <c r="B96" s="171" t="str">
        <f>'Orca- IFC'!B45</f>
        <v>ALVENARIAS</v>
      </c>
      <c r="C96" s="140"/>
      <c r="D96" s="140"/>
      <c r="E96" s="140"/>
      <c r="F96" s="150"/>
      <c r="G96" s="140"/>
      <c r="H96" s="183">
        <f>H57</f>
        <v>0</v>
      </c>
      <c r="I96" s="119"/>
      <c r="J96" s="38"/>
    </row>
    <row r="97" spans="1:1025" s="37" customFormat="1" ht="15" customHeight="1" x14ac:dyDescent="0.3">
      <c r="A97" s="170"/>
      <c r="B97" s="171"/>
      <c r="C97" s="143"/>
      <c r="D97" s="144"/>
      <c r="E97" s="144"/>
      <c r="F97" s="144"/>
      <c r="G97" s="146"/>
      <c r="H97" s="183"/>
      <c r="I97" s="122"/>
      <c r="J97" s="38"/>
    </row>
    <row r="98" spans="1:1025" ht="15" customHeight="1" x14ac:dyDescent="0.3">
      <c r="A98" s="170">
        <v>5</v>
      </c>
      <c r="B98" s="171" t="str">
        <f>'Orca- IFC'!B52</f>
        <v>COBERTURA</v>
      </c>
      <c r="C98" s="140"/>
      <c r="D98" s="140"/>
      <c r="E98" s="140"/>
      <c r="F98" s="140"/>
      <c r="G98" s="121"/>
      <c r="H98" s="172">
        <f>H59</f>
        <v>0</v>
      </c>
      <c r="I98" s="113"/>
      <c r="J98" s="3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</row>
    <row r="99" spans="1:1025" ht="15" customHeight="1" x14ac:dyDescent="0.3">
      <c r="A99" s="170"/>
      <c r="B99" s="171"/>
      <c r="C99" s="143"/>
      <c r="D99" s="144"/>
      <c r="E99" s="144"/>
      <c r="F99" s="144"/>
      <c r="G99" s="146"/>
      <c r="H99" s="172"/>
      <c r="I99" s="113"/>
      <c r="J99" s="38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</row>
    <row r="100" spans="1:1025" s="36" customFormat="1" ht="15" customHeight="1" x14ac:dyDescent="0.3">
      <c r="A100" s="170">
        <v>6</v>
      </c>
      <c r="B100" s="171" t="str">
        <f>'Orca- IFC'!B64</f>
        <v>PAVIMENTAÇÃO</v>
      </c>
      <c r="C100" s="140"/>
      <c r="D100" s="140"/>
      <c r="E100" s="140"/>
      <c r="F100" s="140"/>
      <c r="G100" s="121"/>
      <c r="H100" s="172">
        <f>H61</f>
        <v>0</v>
      </c>
      <c r="I100" s="119"/>
      <c r="J100" s="38"/>
    </row>
    <row r="101" spans="1:1025" s="37" customFormat="1" ht="15" customHeight="1" x14ac:dyDescent="0.3">
      <c r="A101" s="170"/>
      <c r="B101" s="171"/>
      <c r="C101" s="143"/>
      <c r="D101" s="144"/>
      <c r="E101" s="144"/>
      <c r="F101" s="144"/>
      <c r="G101" s="146"/>
      <c r="H101" s="172"/>
      <c r="I101" s="122"/>
      <c r="J101" s="38"/>
    </row>
    <row r="102" spans="1:1025" s="36" customFormat="1" ht="15" customHeight="1" x14ac:dyDescent="0.3">
      <c r="A102" s="170">
        <v>7</v>
      </c>
      <c r="B102" s="171" t="str">
        <f>'Orca- IFC'!B72</f>
        <v>REVESTIMENTOS</v>
      </c>
      <c r="C102" s="140"/>
      <c r="D102" s="140"/>
      <c r="E102" s="140"/>
      <c r="F102" s="140"/>
      <c r="G102" s="121"/>
      <c r="H102" s="172">
        <f>H63</f>
        <v>0</v>
      </c>
      <c r="I102" s="119"/>
      <c r="J102" s="38"/>
    </row>
    <row r="103" spans="1:1025" s="37" customFormat="1" ht="15" customHeight="1" x14ac:dyDescent="0.3">
      <c r="A103" s="170"/>
      <c r="B103" s="171"/>
      <c r="C103" s="143"/>
      <c r="D103" s="144"/>
      <c r="E103" s="144"/>
      <c r="F103" s="144"/>
      <c r="G103" s="146"/>
      <c r="H103" s="172"/>
      <c r="I103" s="122"/>
      <c r="J103" s="38"/>
    </row>
    <row r="104" spans="1:1025" s="36" customFormat="1" ht="15" customHeight="1" x14ac:dyDescent="0.3">
      <c r="A104" s="170">
        <v>8</v>
      </c>
      <c r="B104" s="171" t="str">
        <f>'Orca- IFC'!B77</f>
        <v>ESQUADRIAS</v>
      </c>
      <c r="C104" s="140"/>
      <c r="D104" s="140"/>
      <c r="E104" s="140"/>
      <c r="F104" s="140"/>
      <c r="G104" s="121"/>
      <c r="H104" s="172">
        <f>H65</f>
        <v>0</v>
      </c>
      <c r="I104" s="119"/>
      <c r="J104" s="38"/>
    </row>
    <row r="105" spans="1:1025" s="37" customFormat="1" ht="15" customHeight="1" x14ac:dyDescent="0.3">
      <c r="A105" s="170"/>
      <c r="B105" s="171"/>
      <c r="C105" s="143"/>
      <c r="D105" s="144"/>
      <c r="E105" s="144"/>
      <c r="F105" s="144"/>
      <c r="G105" s="146"/>
      <c r="H105" s="172"/>
      <c r="I105" s="122"/>
      <c r="J105" s="38"/>
    </row>
    <row r="106" spans="1:1025" s="36" customFormat="1" ht="15" customHeight="1" x14ac:dyDescent="0.3">
      <c r="A106" s="170">
        <v>9</v>
      </c>
      <c r="B106" s="171" t="str">
        <f>'Orca- IFC'!B87</f>
        <v>INSTALAÇÕES ELETRICAS</v>
      </c>
      <c r="C106" s="118">
        <v>0.15</v>
      </c>
      <c r="D106" s="140"/>
      <c r="E106" s="140"/>
      <c r="F106" s="140"/>
      <c r="G106" s="121"/>
      <c r="H106" s="184">
        <f>C107+G68+F68+D68+F29+G29</f>
        <v>0</v>
      </c>
      <c r="I106" s="119"/>
      <c r="J106" s="38"/>
    </row>
    <row r="107" spans="1:1025" s="37" customFormat="1" ht="15" customHeight="1" x14ac:dyDescent="0.25">
      <c r="A107" s="170"/>
      <c r="B107" s="171"/>
      <c r="C107" s="125">
        <f>'Orca- IFC'!L130*'Cronograma '!C106</f>
        <v>0</v>
      </c>
      <c r="D107" s="144"/>
      <c r="E107" s="144"/>
      <c r="F107" s="144"/>
      <c r="G107" s="144"/>
      <c r="H107" s="185"/>
      <c r="I107" s="122"/>
      <c r="J107" s="38"/>
    </row>
    <row r="108" spans="1:1025" s="36" customFormat="1" ht="15" customHeight="1" x14ac:dyDescent="0.3">
      <c r="A108" s="170">
        <v>10</v>
      </c>
      <c r="B108" s="171" t="str">
        <f>'Orca- IFC'!B132</f>
        <v>INSTALAÇÕES DE LOGICA/TELEFONE/CFTV</v>
      </c>
      <c r="C108" s="118">
        <v>0.15</v>
      </c>
      <c r="D108" s="140"/>
      <c r="E108" s="140"/>
      <c r="F108" s="140"/>
      <c r="G108" s="121"/>
      <c r="H108" s="184">
        <f>C109+H69</f>
        <v>0</v>
      </c>
      <c r="I108" s="119"/>
      <c r="J108" s="38"/>
    </row>
    <row r="109" spans="1:1025" s="37" customFormat="1" ht="15" customHeight="1" x14ac:dyDescent="0.3">
      <c r="A109" s="170"/>
      <c r="B109" s="171"/>
      <c r="C109" s="125">
        <f>'Orca- IFC'!L148*'Cronograma '!C108</f>
        <v>0</v>
      </c>
      <c r="D109" s="144"/>
      <c r="E109" s="144"/>
      <c r="F109" s="144"/>
      <c r="G109" s="149"/>
      <c r="H109" s="185"/>
      <c r="I109" s="122"/>
      <c r="J109" s="38"/>
    </row>
    <row r="110" spans="1:1025" s="36" customFormat="1" ht="15" customHeight="1" x14ac:dyDescent="0.3">
      <c r="A110" s="170">
        <v>11</v>
      </c>
      <c r="B110" s="171" t="str">
        <f>'Orca- IFC'!B150</f>
        <v>CLIMATIZAÇÂO</v>
      </c>
      <c r="C110" s="118">
        <v>0.7</v>
      </c>
      <c r="D110" s="140"/>
      <c r="E110" s="140"/>
      <c r="F110" s="140"/>
      <c r="G110" s="140"/>
      <c r="H110" s="184">
        <f>C111+D72</f>
        <v>0</v>
      </c>
      <c r="I110" s="119"/>
      <c r="J110" s="38"/>
    </row>
    <row r="111" spans="1:1025" s="37" customFormat="1" ht="15" customHeight="1" x14ac:dyDescent="0.25">
      <c r="A111" s="170"/>
      <c r="B111" s="171"/>
      <c r="C111" s="125">
        <f>'Orca- IFC'!L157*'Cronograma '!C110</f>
        <v>0</v>
      </c>
      <c r="D111" s="144"/>
      <c r="E111" s="144"/>
      <c r="F111" s="144"/>
      <c r="G111" s="144"/>
      <c r="H111" s="185"/>
      <c r="I111" s="122"/>
      <c r="J111" s="38"/>
    </row>
    <row r="112" spans="1:1025" s="36" customFormat="1" ht="15" customHeight="1" x14ac:dyDescent="0.3">
      <c r="A112" s="170">
        <v>12</v>
      </c>
      <c r="B112" s="171" t="str">
        <f>'Orca- IFC'!B159</f>
        <v>INSTALAÇÕES PLUVIAIS</v>
      </c>
      <c r="C112" s="118">
        <v>0.1</v>
      </c>
      <c r="D112" s="140"/>
      <c r="E112" s="140"/>
      <c r="F112" s="140"/>
      <c r="G112" s="121"/>
      <c r="H112" s="184">
        <f>C113+G74+F74+E74</f>
        <v>0</v>
      </c>
      <c r="I112" s="119"/>
      <c r="J112" s="38"/>
    </row>
    <row r="113" spans="1:10" s="37" customFormat="1" ht="15" customHeight="1" x14ac:dyDescent="0.3">
      <c r="A113" s="170"/>
      <c r="B113" s="171"/>
      <c r="C113" s="125">
        <f>'Orca- IFC'!L163*'Cronograma '!C112</f>
        <v>0</v>
      </c>
      <c r="D113" s="144"/>
      <c r="E113" s="144"/>
      <c r="F113" s="144"/>
      <c r="G113" s="149"/>
      <c r="H113" s="185"/>
      <c r="I113" s="122"/>
      <c r="J113" s="38"/>
    </row>
    <row r="114" spans="1:10" s="36" customFormat="1" ht="15" customHeight="1" x14ac:dyDescent="0.3">
      <c r="A114" s="170">
        <v>13</v>
      </c>
      <c r="B114" s="171" t="str">
        <f>'Orca- IFC'!B165</f>
        <v>INSTALAÇÕES DE COMBATE Á INCENDIO</v>
      </c>
      <c r="C114" s="118">
        <v>0.1</v>
      </c>
      <c r="D114" s="140"/>
      <c r="E114" s="140"/>
      <c r="F114" s="140"/>
      <c r="G114" s="121"/>
      <c r="H114" s="184">
        <f>C115+H75</f>
        <v>0</v>
      </c>
      <c r="I114" s="119"/>
      <c r="J114" s="38"/>
    </row>
    <row r="115" spans="1:10" s="37" customFormat="1" ht="15" customHeight="1" x14ac:dyDescent="0.3">
      <c r="A115" s="170"/>
      <c r="B115" s="171"/>
      <c r="C115" s="125">
        <f>'Orca- IFC'!L182*'Cronograma '!C114</f>
        <v>0</v>
      </c>
      <c r="D115" s="144"/>
      <c r="E115" s="144"/>
      <c r="F115" s="144"/>
      <c r="G115" s="149"/>
      <c r="H115" s="185"/>
      <c r="I115" s="122"/>
      <c r="J115" s="38"/>
    </row>
    <row r="116" spans="1:10" s="37" customFormat="1" ht="15" customHeight="1" x14ac:dyDescent="0.3">
      <c r="A116" s="170">
        <v>14</v>
      </c>
      <c r="B116" s="171" t="str">
        <f>'Orca- IFC'!B184</f>
        <v>PINTURA</v>
      </c>
      <c r="C116" s="118">
        <v>0.7</v>
      </c>
      <c r="D116" s="140"/>
      <c r="E116" s="140"/>
      <c r="F116" s="140"/>
      <c r="G116" s="121"/>
      <c r="H116" s="172">
        <f>C117+G78</f>
        <v>0</v>
      </c>
      <c r="I116" s="122"/>
      <c r="J116" s="38"/>
    </row>
    <row r="117" spans="1:10" s="37" customFormat="1" ht="15" customHeight="1" x14ac:dyDescent="0.3">
      <c r="A117" s="170"/>
      <c r="B117" s="171"/>
      <c r="C117" s="125">
        <f>'Orca- IFC'!L191*'Cronograma '!C116</f>
        <v>0</v>
      </c>
      <c r="D117" s="144"/>
      <c r="E117" s="144"/>
      <c r="F117" s="144"/>
      <c r="G117" s="149"/>
      <c r="H117" s="172"/>
      <c r="I117" s="122"/>
      <c r="J117" s="38"/>
    </row>
    <row r="118" spans="1:10" s="36" customFormat="1" ht="15" customHeight="1" x14ac:dyDescent="0.3">
      <c r="A118" s="170">
        <v>15</v>
      </c>
      <c r="B118" s="171" t="str">
        <f>'Orca- IFC'!B193</f>
        <v>SERVIÇOS COMPLEMENTARES</v>
      </c>
      <c r="C118" s="118">
        <v>1</v>
      </c>
      <c r="D118" s="121"/>
      <c r="E118" s="121"/>
      <c r="F118" s="121"/>
      <c r="G118" s="121"/>
      <c r="H118" s="172">
        <f>C119</f>
        <v>0</v>
      </c>
      <c r="I118" s="119"/>
      <c r="J118" s="38"/>
    </row>
    <row r="119" spans="1:10" s="37" customFormat="1" ht="15" customHeight="1" x14ac:dyDescent="0.3">
      <c r="A119" s="170"/>
      <c r="B119" s="171"/>
      <c r="C119" s="125">
        <f>'Orca- IFC'!L196*'Cronograma '!C118</f>
        <v>0</v>
      </c>
      <c r="D119" s="140"/>
      <c r="E119" s="140"/>
      <c r="F119" s="140"/>
      <c r="G119" s="121"/>
      <c r="H119" s="172"/>
      <c r="I119" s="122"/>
      <c r="J119" s="38"/>
    </row>
    <row r="120" spans="1:10" s="27" customFormat="1" ht="15" customHeight="1" x14ac:dyDescent="0.3">
      <c r="A120" s="173" t="s">
        <v>41</v>
      </c>
      <c r="B120" s="173"/>
      <c r="C120" s="126" t="e">
        <f>C121/H120</f>
        <v>#DIV/0!</v>
      </c>
      <c r="D120" s="126"/>
      <c r="E120" s="126"/>
      <c r="F120" s="126"/>
      <c r="G120" s="126"/>
      <c r="H120" s="186">
        <f>C121+G82+F82+E82+D82+C82+G43+F43+E43+D43+C43</f>
        <v>0</v>
      </c>
      <c r="I120" s="127"/>
      <c r="J120"/>
    </row>
    <row r="121" spans="1:10" ht="15" customHeight="1" x14ac:dyDescent="0.25">
      <c r="A121" s="173"/>
      <c r="B121" s="173"/>
      <c r="C121" s="128">
        <f>C119+C117+C115+C113+C111+C109+C107</f>
        <v>0</v>
      </c>
      <c r="D121" s="128"/>
      <c r="E121" s="128"/>
      <c r="F121" s="128"/>
      <c r="G121" s="128"/>
      <c r="H121" s="186"/>
      <c r="I121" s="113"/>
      <c r="J121" s="39"/>
    </row>
    <row r="122" spans="1:10" ht="15" customHeight="1" x14ac:dyDescent="0.25">
      <c r="A122" s="129"/>
      <c r="B122" s="129"/>
      <c r="C122" s="130"/>
      <c r="D122" s="131"/>
      <c r="E122" s="131"/>
      <c r="F122" s="131"/>
      <c r="G122" s="131"/>
      <c r="H122" s="131"/>
      <c r="I122" s="113"/>
      <c r="J122"/>
    </row>
    <row r="123" spans="1:10" ht="15" customHeight="1" x14ac:dyDescent="0.3">
      <c r="A123" s="113"/>
      <c r="B123" s="132" t="s">
        <v>446</v>
      </c>
      <c r="C123" s="133"/>
      <c r="D123" s="134"/>
      <c r="E123" s="134"/>
      <c r="F123" s="134"/>
      <c r="G123" s="133"/>
      <c r="H123" s="134"/>
      <c r="I123" s="131"/>
    </row>
    <row r="124" spans="1:10" ht="15" customHeight="1" x14ac:dyDescent="0.3">
      <c r="A124" s="113"/>
      <c r="B124" s="132"/>
      <c r="C124" s="113"/>
      <c r="D124" s="113"/>
      <c r="E124" s="113"/>
      <c r="F124" s="113"/>
      <c r="G124" s="113"/>
      <c r="H124" s="113"/>
      <c r="I124" s="131"/>
    </row>
    <row r="125" spans="1:10" ht="15" customHeight="1" x14ac:dyDescent="0.3">
      <c r="A125" s="113"/>
      <c r="B125" s="132"/>
      <c r="C125" s="113"/>
      <c r="D125" s="113"/>
      <c r="E125" s="113"/>
      <c r="F125" s="113"/>
      <c r="G125" s="113"/>
      <c r="H125" s="113"/>
      <c r="I125" s="131"/>
    </row>
    <row r="126" spans="1:10" ht="24.75" customHeight="1" x14ac:dyDescent="0.25">
      <c r="A126" s="113"/>
      <c r="B126" s="113"/>
      <c r="E126" s="22"/>
      <c r="H126" s="136"/>
      <c r="I126" s="22"/>
    </row>
    <row r="127" spans="1:10" ht="15" customHeight="1" x14ac:dyDescent="0.3">
      <c r="A127" s="113"/>
      <c r="B127" s="113"/>
      <c r="E127" s="136"/>
      <c r="F127" s="168"/>
      <c r="G127" s="168"/>
      <c r="H127" s="136"/>
      <c r="I127" s="136"/>
    </row>
    <row r="128" spans="1:10" x14ac:dyDescent="0.25">
      <c r="A128" s="135"/>
      <c r="B128" s="135"/>
      <c r="C128" s="127"/>
      <c r="D128" s="131"/>
      <c r="E128" s="131"/>
      <c r="F128" s="169"/>
      <c r="G128" s="169"/>
      <c r="H128" s="131"/>
      <c r="I128" s="131"/>
    </row>
  </sheetData>
  <mergeCells count="160">
    <mergeCell ref="A120:B121"/>
    <mergeCell ref="H120:H121"/>
    <mergeCell ref="A114:A115"/>
    <mergeCell ref="B114:B115"/>
    <mergeCell ref="H114:H115"/>
    <mergeCell ref="A118:A119"/>
    <mergeCell ref="B118:B119"/>
    <mergeCell ref="H118:H119"/>
    <mergeCell ref="A110:A111"/>
    <mergeCell ref="B110:B111"/>
    <mergeCell ref="H110:H111"/>
    <mergeCell ref="A112:A113"/>
    <mergeCell ref="B112:B113"/>
    <mergeCell ref="H112:H113"/>
    <mergeCell ref="A116:A117"/>
    <mergeCell ref="B116:B117"/>
    <mergeCell ref="H116:H117"/>
    <mergeCell ref="A106:A107"/>
    <mergeCell ref="B106:B107"/>
    <mergeCell ref="H106:H107"/>
    <mergeCell ref="A108:A109"/>
    <mergeCell ref="B108:B109"/>
    <mergeCell ref="H108:H109"/>
    <mergeCell ref="A102:A103"/>
    <mergeCell ref="B102:B103"/>
    <mergeCell ref="H102:H103"/>
    <mergeCell ref="A104:A105"/>
    <mergeCell ref="B104:B105"/>
    <mergeCell ref="H104:H105"/>
    <mergeCell ref="A98:A99"/>
    <mergeCell ref="B98:B99"/>
    <mergeCell ref="H98:H99"/>
    <mergeCell ref="A100:A101"/>
    <mergeCell ref="B100:B101"/>
    <mergeCell ref="H100:H101"/>
    <mergeCell ref="A94:A95"/>
    <mergeCell ref="B94:B95"/>
    <mergeCell ref="H94:H95"/>
    <mergeCell ref="A96:A97"/>
    <mergeCell ref="B96:B97"/>
    <mergeCell ref="H96:H97"/>
    <mergeCell ref="A90:A91"/>
    <mergeCell ref="B90:B91"/>
    <mergeCell ref="H90:H91"/>
    <mergeCell ref="A92:A93"/>
    <mergeCell ref="B92:B93"/>
    <mergeCell ref="H92:H93"/>
    <mergeCell ref="A81:B82"/>
    <mergeCell ref="H81:H82"/>
    <mergeCell ref="A88:A89"/>
    <mergeCell ref="B88:B89"/>
    <mergeCell ref="C88:G88"/>
    <mergeCell ref="H88:H89"/>
    <mergeCell ref="A77:A78"/>
    <mergeCell ref="B77:B78"/>
    <mergeCell ref="H77:H78"/>
    <mergeCell ref="A79:A80"/>
    <mergeCell ref="B79:B80"/>
    <mergeCell ref="H79:H80"/>
    <mergeCell ref="F86:G86"/>
    <mergeCell ref="F87:G87"/>
    <mergeCell ref="A71:A72"/>
    <mergeCell ref="B71:B72"/>
    <mergeCell ref="H71:H72"/>
    <mergeCell ref="A73:A74"/>
    <mergeCell ref="B73:B74"/>
    <mergeCell ref="H73:H74"/>
    <mergeCell ref="A75:A76"/>
    <mergeCell ref="B75:B76"/>
    <mergeCell ref="H75:H76"/>
    <mergeCell ref="A67:A68"/>
    <mergeCell ref="B67:B68"/>
    <mergeCell ref="H67:H68"/>
    <mergeCell ref="A69:A70"/>
    <mergeCell ref="B69:B70"/>
    <mergeCell ref="H69:H70"/>
    <mergeCell ref="A63:A64"/>
    <mergeCell ref="B63:B64"/>
    <mergeCell ref="H63:H64"/>
    <mergeCell ref="A65:A66"/>
    <mergeCell ref="B65:B66"/>
    <mergeCell ref="H65:H66"/>
    <mergeCell ref="A59:A60"/>
    <mergeCell ref="B59:B60"/>
    <mergeCell ref="H59:H60"/>
    <mergeCell ref="A61:A62"/>
    <mergeCell ref="B61:B62"/>
    <mergeCell ref="H61:H62"/>
    <mergeCell ref="H55:H56"/>
    <mergeCell ref="A57:A58"/>
    <mergeCell ref="B57:B58"/>
    <mergeCell ref="H57:H58"/>
    <mergeCell ref="A51:A52"/>
    <mergeCell ref="B51:B52"/>
    <mergeCell ref="H51:H52"/>
    <mergeCell ref="A53:A54"/>
    <mergeCell ref="B53:B54"/>
    <mergeCell ref="H53:H54"/>
    <mergeCell ref="A18:A19"/>
    <mergeCell ref="B18:B19"/>
    <mergeCell ref="H18:H19"/>
    <mergeCell ref="A38:A39"/>
    <mergeCell ref="B38:B39"/>
    <mergeCell ref="H38:H39"/>
    <mergeCell ref="A2:H2"/>
    <mergeCell ref="A10:A11"/>
    <mergeCell ref="B10:B11"/>
    <mergeCell ref="C10:G10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30:A31"/>
    <mergeCell ref="B30:B31"/>
    <mergeCell ref="H30:H31"/>
    <mergeCell ref="A20:A21"/>
    <mergeCell ref="B20:B21"/>
    <mergeCell ref="H20:H21"/>
    <mergeCell ref="A22:A23"/>
    <mergeCell ref="B22:B23"/>
    <mergeCell ref="H22:H23"/>
    <mergeCell ref="A24:A25"/>
    <mergeCell ref="B24:B25"/>
    <mergeCell ref="H24:H25"/>
    <mergeCell ref="A26:A27"/>
    <mergeCell ref="B26:B27"/>
    <mergeCell ref="H26:H27"/>
    <mergeCell ref="A28:A29"/>
    <mergeCell ref="B28:B29"/>
    <mergeCell ref="H28:H29"/>
    <mergeCell ref="F127:G127"/>
    <mergeCell ref="F128:G128"/>
    <mergeCell ref="A32:A33"/>
    <mergeCell ref="B32:B33"/>
    <mergeCell ref="H32:H33"/>
    <mergeCell ref="A40:A41"/>
    <mergeCell ref="B40:B41"/>
    <mergeCell ref="H40:H41"/>
    <mergeCell ref="A42:B43"/>
    <mergeCell ref="H42:H43"/>
    <mergeCell ref="A49:A50"/>
    <mergeCell ref="B49:B50"/>
    <mergeCell ref="C49:G49"/>
    <mergeCell ref="H49:H50"/>
    <mergeCell ref="A34:A35"/>
    <mergeCell ref="B34:B35"/>
    <mergeCell ref="H34:H35"/>
    <mergeCell ref="A36:A37"/>
    <mergeCell ref="B36:B37"/>
    <mergeCell ref="H36:H37"/>
    <mergeCell ref="F47:G47"/>
    <mergeCell ref="F48:G48"/>
    <mergeCell ref="A55:A56"/>
    <mergeCell ref="B55:B56"/>
  </mergeCells>
  <printOptions horizontalCentered="1"/>
  <pageMargins left="0.19685039370078741" right="0" top="0.62992125984251968" bottom="0" header="0.51181102362204722" footer="0.31496062992125984"/>
  <pageSetup paperSize="9" scale="75" firstPageNumber="0" orientation="landscape" r:id="rId1"/>
  <headerFooter scaleWithDoc="0" alignWithMargins="0">
    <oddFooter>&amp;CPágina &amp;P de &amp;N</oddFooter>
  </headerFooter>
  <rowBreaks count="2" manualBreakCount="2">
    <brk id="48" max="7" man="1"/>
    <brk id="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Orca- IFC</vt:lpstr>
      <vt:lpstr>Cronograma </vt:lpstr>
      <vt:lpstr>'Cronograma '!Area_de_impressao</vt:lpstr>
      <vt:lpstr>'Orca- IFC'!Area_de_impressao</vt:lpstr>
      <vt:lpstr>'Cronograma '!Print_Area_0</vt:lpstr>
      <vt:lpstr>'Orca- IFC'!Print_Area_0</vt:lpstr>
      <vt:lpstr>'Cronograma '!Print_Titles_0</vt:lpstr>
      <vt:lpstr>'Orca- IFC'!Print_Titles_0</vt:lpstr>
      <vt:lpstr>'Cronograma '!Titulos_de_impressao</vt:lpstr>
      <vt:lpstr>'Orca- IFC'!Titulos_de_impressao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2019-10-03T16:56:35Z</cp:lastPrinted>
  <dcterms:created xsi:type="dcterms:W3CDTF">2013-10-23T13:24:28Z</dcterms:created>
  <dcterms:modified xsi:type="dcterms:W3CDTF">2019-10-03T17:00:43Z</dcterms:modified>
  <dc:language>pt-BR</dc:language>
</cp:coreProperties>
</file>